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Z:\Campaña 24-25\"/>
    </mc:Choice>
  </mc:AlternateContent>
  <xr:revisionPtr revIDLastSave="0" documentId="8_{0C6EECC4-9EE7-4515-AF81-C4E0785CFBEE}" xr6:coauthVersionLast="47" xr6:coauthVersionMax="47" xr10:uidLastSave="{00000000-0000-0000-0000-000000000000}"/>
  <bookViews>
    <workbookView xWindow="-120" yWindow="-120" windowWidth="29040" windowHeight="15840" firstSheet="3" activeTab="3" xr2:uid="{A4AE1B28-276D-424F-84C8-91A557F3FE0F}"/>
  </bookViews>
  <sheets>
    <sheet name="Tabla1" sheetId="3" state="hidden" r:id="rId1"/>
    <sheet name="Tabla3" sheetId="4" state="hidden" r:id="rId2"/>
    <sheet name="Tabla_Tasas" sheetId="5" state="hidden" r:id="rId3"/>
    <sheet name="Cotizador" sheetId="2" r:id="rId4"/>
  </sheets>
  <definedNames>
    <definedName name="_xlnm._FilterDatabase" localSheetId="3" hidden="1">Cotizador!$G$4:$S$6</definedName>
    <definedName name="DatosExternos_1" localSheetId="0" hidden="1">Tabla1!$A$1:$A$8</definedName>
    <definedName name="DatosExternos_1" localSheetId="1" hidden="1">Tabla3!$A$1:$A$9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" l="1"/>
  <c r="R5" i="2" s="1"/>
  <c r="E7" i="2"/>
  <c r="R7" i="2" s="1"/>
  <c r="I5" i="2"/>
  <c r="E6" i="2"/>
  <c r="R6" i="2" s="1"/>
  <c r="R8" i="2"/>
  <c r="R9" i="2"/>
  <c r="I8" i="2"/>
  <c r="J8" i="2"/>
  <c r="N8" i="2"/>
  <c r="I9" i="2"/>
  <c r="J9" i="2"/>
  <c r="N9" i="2"/>
  <c r="E8" i="2"/>
  <c r="E9" i="2"/>
  <c r="S4" i="2"/>
  <c r="N6" i="2"/>
  <c r="N7" i="2"/>
  <c r="C57" i="5"/>
  <c r="C56" i="5"/>
  <c r="C55" i="5"/>
  <c r="C54" i="5"/>
  <c r="C53" i="5"/>
  <c r="C52" i="5"/>
  <c r="C51" i="5"/>
  <c r="C50" i="5"/>
  <c r="C49" i="5"/>
  <c r="C48" i="5"/>
  <c r="C47" i="5"/>
  <c r="C61" i="5"/>
  <c r="C60" i="5"/>
  <c r="C59" i="5"/>
  <c r="C58" i="5"/>
  <c r="C46" i="5"/>
  <c r="C45" i="5"/>
  <c r="C44" i="5"/>
  <c r="C43" i="5"/>
  <c r="C42" i="5"/>
  <c r="J6" i="2"/>
  <c r="J7" i="2"/>
  <c r="J5" i="2"/>
  <c r="N5" i="2"/>
  <c r="O8" i="2" l="1"/>
  <c r="K8" i="2"/>
  <c r="O9" i="2"/>
  <c r="K9" i="2"/>
  <c r="O7" i="2"/>
  <c r="O6" i="2"/>
  <c r="O5" i="2"/>
  <c r="C137" i="5"/>
  <c r="C136" i="5"/>
  <c r="C135" i="5"/>
  <c r="C134" i="5"/>
  <c r="C133" i="5"/>
  <c r="C132" i="5"/>
  <c r="C131" i="5"/>
  <c r="C130" i="5"/>
  <c r="C129" i="5"/>
  <c r="C128" i="5"/>
  <c r="C127" i="5"/>
  <c r="C141" i="5"/>
  <c r="C140" i="5"/>
  <c r="C139" i="5"/>
  <c r="C138" i="5"/>
  <c r="C126" i="5"/>
  <c r="C125" i="5"/>
  <c r="C124" i="5"/>
  <c r="C123" i="5"/>
  <c r="C122" i="5"/>
  <c r="C117" i="5"/>
  <c r="C116" i="5"/>
  <c r="C115" i="5"/>
  <c r="C114" i="5"/>
  <c r="C113" i="5"/>
  <c r="C112" i="5"/>
  <c r="C111" i="5"/>
  <c r="C110" i="5"/>
  <c r="C109" i="5"/>
  <c r="C108" i="5"/>
  <c r="C107" i="5"/>
  <c r="C121" i="5"/>
  <c r="C120" i="5"/>
  <c r="C119" i="5"/>
  <c r="C118" i="5"/>
  <c r="C106" i="5"/>
  <c r="C105" i="5"/>
  <c r="C104" i="5"/>
  <c r="C103" i="5"/>
  <c r="C102" i="5"/>
  <c r="C97" i="5"/>
  <c r="C96" i="5"/>
  <c r="C95" i="5"/>
  <c r="C94" i="5"/>
  <c r="C93" i="5"/>
  <c r="C92" i="5"/>
  <c r="C91" i="5"/>
  <c r="C90" i="5"/>
  <c r="C89" i="5"/>
  <c r="C88" i="5"/>
  <c r="C87" i="5"/>
  <c r="C101" i="5"/>
  <c r="C100" i="5"/>
  <c r="C99" i="5"/>
  <c r="C98" i="5"/>
  <c r="C86" i="5"/>
  <c r="C85" i="5"/>
  <c r="C84" i="5"/>
  <c r="C83" i="5"/>
  <c r="C82" i="5"/>
  <c r="C77" i="5"/>
  <c r="C76" i="5"/>
  <c r="C75" i="5"/>
  <c r="C74" i="5"/>
  <c r="C73" i="5"/>
  <c r="C72" i="5"/>
  <c r="C71" i="5"/>
  <c r="C70" i="5"/>
  <c r="C69" i="5"/>
  <c r="C68" i="5"/>
  <c r="C67" i="5"/>
  <c r="C81" i="5"/>
  <c r="C80" i="5"/>
  <c r="C79" i="5"/>
  <c r="C78" i="5"/>
  <c r="C66" i="5"/>
  <c r="C65" i="5"/>
  <c r="C64" i="5"/>
  <c r="C63" i="5"/>
  <c r="C62" i="5"/>
  <c r="C37" i="5"/>
  <c r="C36" i="5"/>
  <c r="C35" i="5"/>
  <c r="C34" i="5"/>
  <c r="C33" i="5"/>
  <c r="C32" i="5"/>
  <c r="C31" i="5"/>
  <c r="C30" i="5"/>
  <c r="C29" i="5"/>
  <c r="C28" i="5"/>
  <c r="C27" i="5"/>
  <c r="C41" i="5"/>
  <c r="C40" i="5"/>
  <c r="C39" i="5"/>
  <c r="C38" i="5"/>
  <c r="C26" i="5"/>
  <c r="C25" i="5"/>
  <c r="C24" i="5"/>
  <c r="C23" i="5"/>
  <c r="C22" i="5"/>
  <c r="I7" i="2"/>
  <c r="I6" i="2"/>
  <c r="C3" i="5"/>
  <c r="C4" i="5"/>
  <c r="C5" i="5"/>
  <c r="C6" i="5"/>
  <c r="C18" i="5"/>
  <c r="C19" i="5"/>
  <c r="C20" i="5"/>
  <c r="C21" i="5"/>
  <c r="C7" i="5"/>
  <c r="C8" i="5"/>
  <c r="C9" i="5"/>
  <c r="C10" i="5"/>
  <c r="C11" i="5"/>
  <c r="C12" i="5"/>
  <c r="C13" i="5"/>
  <c r="C14" i="5"/>
  <c r="C15" i="5"/>
  <c r="C16" i="5"/>
  <c r="C17" i="5"/>
  <c r="C2" i="5"/>
  <c r="H138" i="4"/>
  <c r="H139" i="4"/>
  <c r="H135" i="4"/>
  <c r="H133" i="4"/>
  <c r="H132" i="4"/>
  <c r="H140" i="4"/>
  <c r="H134" i="4"/>
  <c r="H136" i="4"/>
  <c r="H137" i="4"/>
  <c r="H8" i="4"/>
  <c r="H10" i="4"/>
  <c r="H12" i="4"/>
  <c r="H13" i="4"/>
  <c r="H22" i="4"/>
  <c r="H24" i="4"/>
  <c r="H32" i="4"/>
  <c r="H34" i="4"/>
  <c r="H35" i="4"/>
  <c r="H37" i="4"/>
  <c r="H38" i="4"/>
  <c r="H40" i="4"/>
  <c r="H42" i="4"/>
  <c r="H39" i="4"/>
  <c r="H45" i="4"/>
  <c r="H51" i="4"/>
  <c r="H53" i="4"/>
  <c r="H54" i="4"/>
  <c r="H58" i="4"/>
  <c r="H61" i="4"/>
  <c r="H62" i="4"/>
  <c r="H63" i="4"/>
  <c r="H67" i="4"/>
  <c r="H69" i="4"/>
  <c r="H74" i="4"/>
  <c r="H77" i="4"/>
  <c r="H87" i="4"/>
  <c r="H91" i="4"/>
  <c r="H92" i="4"/>
  <c r="H93" i="4"/>
  <c r="H96" i="4"/>
  <c r="H3" i="4"/>
  <c r="H4" i="4"/>
  <c r="H6" i="4"/>
  <c r="H11" i="4"/>
  <c r="H14" i="4"/>
  <c r="H15" i="4"/>
  <c r="H16" i="4"/>
  <c r="H17" i="4"/>
  <c r="H18" i="4"/>
  <c r="H20" i="4"/>
  <c r="H21" i="4"/>
  <c r="H23" i="4"/>
  <c r="H25" i="4"/>
  <c r="H26" i="4"/>
  <c r="H33" i="4"/>
  <c r="H36" i="4"/>
  <c r="H41" i="4"/>
  <c r="H43" i="4"/>
  <c r="H46" i="4"/>
  <c r="H47" i="4"/>
  <c r="H48" i="4"/>
  <c r="H52" i="4"/>
  <c r="H55" i="4"/>
  <c r="H56" i="4"/>
  <c r="H57" i="4"/>
  <c r="H59" i="4"/>
  <c r="H60" i="4"/>
  <c r="H64" i="4"/>
  <c r="H65" i="4"/>
  <c r="H66" i="4"/>
  <c r="H68" i="4"/>
  <c r="H73" i="4"/>
  <c r="H76" i="4"/>
  <c r="H79" i="4"/>
  <c r="H80" i="4"/>
  <c r="H82" i="4"/>
  <c r="H84" i="4"/>
  <c r="H85" i="4"/>
  <c r="H86" i="4"/>
  <c r="H88" i="4"/>
  <c r="H89" i="4"/>
  <c r="H90" i="4"/>
  <c r="H98" i="4"/>
  <c r="H100" i="4"/>
  <c r="H2" i="4"/>
  <c r="H9" i="4"/>
  <c r="H19" i="4"/>
  <c r="H27" i="4"/>
  <c r="H28" i="4"/>
  <c r="H29" i="4"/>
  <c r="H30" i="4"/>
  <c r="H31" i="4"/>
  <c r="H50" i="4"/>
  <c r="H70" i="4"/>
  <c r="H71" i="4"/>
  <c r="H72" i="4"/>
  <c r="H75" i="4"/>
  <c r="H78" i="4"/>
  <c r="H81" i="4"/>
  <c r="H83" i="4"/>
  <c r="H94" i="4"/>
  <c r="H95" i="4"/>
  <c r="H97" i="4"/>
  <c r="H99" i="4"/>
  <c r="H49" i="4"/>
  <c r="H44" i="4"/>
  <c r="H5" i="4"/>
  <c r="H116" i="4"/>
  <c r="H141" i="4"/>
  <c r="H156" i="4"/>
  <c r="H146" i="4"/>
  <c r="H148" i="4"/>
  <c r="H149" i="4"/>
  <c r="H150" i="4"/>
  <c r="H151" i="4"/>
  <c r="H159" i="4"/>
  <c r="H153" i="4"/>
  <c r="H154" i="4"/>
  <c r="H158" i="4"/>
  <c r="H155" i="4"/>
  <c r="H144" i="4"/>
  <c r="H142" i="4"/>
  <c r="H157" i="4"/>
  <c r="H152" i="4"/>
  <c r="H145" i="4"/>
  <c r="H143" i="4"/>
  <c r="H147" i="4"/>
  <c r="H105" i="4"/>
  <c r="H111" i="4"/>
  <c r="H115" i="4"/>
  <c r="H103" i="4"/>
  <c r="H104" i="4"/>
  <c r="H109" i="4"/>
  <c r="H107" i="4"/>
  <c r="H112" i="4"/>
  <c r="H110" i="4"/>
  <c r="H113" i="4"/>
  <c r="H114" i="4"/>
  <c r="H102" i="4"/>
  <c r="H108" i="4"/>
  <c r="H106" i="4"/>
  <c r="H119" i="4"/>
  <c r="H117" i="4"/>
  <c r="H122" i="4"/>
  <c r="H130" i="4"/>
  <c r="H123" i="4"/>
  <c r="H125" i="4"/>
  <c r="H127" i="4"/>
  <c r="H129" i="4"/>
  <c r="H126" i="4"/>
  <c r="H121" i="4"/>
  <c r="H118" i="4"/>
  <c r="H128" i="4"/>
  <c r="H120" i="4"/>
  <c r="H124" i="4"/>
  <c r="H131" i="4"/>
  <c r="H101" i="4"/>
  <c r="H160" i="4"/>
  <c r="H7" i="4"/>
  <c r="L8" i="2" l="1"/>
  <c r="M8" i="2" s="1"/>
  <c r="P8" i="2" s="1"/>
  <c r="Q8" i="2" s="1"/>
  <c r="S8" i="2" s="1"/>
  <c r="L9" i="2"/>
  <c r="M9" i="2" s="1"/>
  <c r="P9" i="2" s="1"/>
  <c r="Q9" i="2" s="1"/>
  <c r="S9" i="2" s="1"/>
  <c r="K7" i="2"/>
  <c r="L7" i="2" s="1"/>
  <c r="M7" i="2" s="1"/>
  <c r="K5" i="2"/>
  <c r="K6" i="2"/>
  <c r="L6" i="2" s="1"/>
  <c r="M6" i="2" s="1"/>
  <c r="L5" i="2" l="1"/>
  <c r="M5" i="2" s="1"/>
  <c r="P5" i="2" s="1"/>
  <c r="Q5" i="2" s="1"/>
  <c r="S5" i="2" s="1"/>
  <c r="P6" i="2"/>
  <c r="Q6" i="2" s="1"/>
  <c r="S6" i="2" s="1"/>
  <c r="P7" i="2"/>
  <c r="Q7" i="2" s="1"/>
  <c r="S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Pablo Marcovecchio</author>
  </authors>
  <commentList>
    <comment ref="C2" authorId="0" shapeId="0" xr:uid="{9395EC17-10F1-443E-8C46-0D6CB1621D48}">
      <text>
        <r>
          <rPr>
            <b/>
            <sz val="9"/>
            <color indexed="81"/>
            <rFont val="Tahoma"/>
            <family val="2"/>
          </rPr>
          <t>Elegir la Moneda</t>
        </r>
      </text>
    </comment>
    <comment ref="B5" authorId="0" shapeId="0" xr:uid="{1AE3B18F-3A12-4872-9C61-70064C0716F1}">
      <text>
        <r>
          <rPr>
            <b/>
            <sz val="9"/>
            <color indexed="81"/>
            <rFont val="Tahoma"/>
            <family val="2"/>
          </rPr>
          <t>Elegir el Cultivo</t>
        </r>
      </text>
    </comment>
    <comment ref="G5" authorId="0" shapeId="0" xr:uid="{B56CC006-CB76-461D-943D-9A04B021639B}">
      <text>
        <r>
          <rPr>
            <sz val="9"/>
            <color indexed="81"/>
            <rFont val="Tahoma"/>
            <family val="2"/>
          </rPr>
          <t>Elegir Pcia./Depto.</t>
        </r>
      </text>
    </comment>
    <comment ref="H5" authorId="0" shapeId="0" xr:uid="{01E93184-9625-406C-954B-39B95EA3741E}">
      <text>
        <r>
          <rPr>
            <b/>
            <sz val="9"/>
            <color indexed="81"/>
            <rFont val="Tahoma"/>
            <family val="2"/>
          </rPr>
          <t>Elegir Cobertura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0A3F361-2C12-49D7-93FC-8543528B4528}" keepAlive="1" name="Consulta - Tabla1" description="Conexión a la consulta 'Tabla1' en el libro." type="5" refreshedVersion="8" background="1" saveData="1">
    <dbPr connection="Provider=Microsoft.Mashup.OleDb.1;Data Source=$Workbook$;Location=Tabla1;Extended Properties=&quot;&quot;" command="SELECT * FROM [Tabla1]"/>
  </connection>
  <connection id="2" xr16:uid="{E5E6FA2A-8506-4FA4-A93F-386A62B704F9}" keepAlive="1" name="Consulta - Tabla3" description="Conexión a la consulta 'Tabla3' en el libro." type="5" refreshedVersion="8" background="1" saveData="1">
    <dbPr connection="Provider=Microsoft.Mashup.OleDb.1;Data Source=$Workbook$;Location=Tabla3;Extended Properties=&quot;&quot;" command="SELECT * FROM [Tabla3]"/>
  </connection>
</connections>
</file>

<file path=xl/sharedStrings.xml><?xml version="1.0" encoding="utf-8"?>
<sst xmlns="http://schemas.openxmlformats.org/spreadsheetml/2006/main" count="408" uniqueCount="216">
  <si>
    <t xml:space="preserve"> </t>
  </si>
  <si>
    <t>Entre Ríos</t>
  </si>
  <si>
    <t>La Pampa</t>
  </si>
  <si>
    <t>Santa Fe</t>
  </si>
  <si>
    <t>Provincia</t>
  </si>
  <si>
    <t>Cultivo</t>
  </si>
  <si>
    <t>Hectáreas</t>
  </si>
  <si>
    <t>Trigo</t>
  </si>
  <si>
    <t>Cebada</t>
  </si>
  <si>
    <t>Avena</t>
  </si>
  <si>
    <t>Maíz / Sorgo</t>
  </si>
  <si>
    <t>Soja</t>
  </si>
  <si>
    <t>Girasol</t>
  </si>
  <si>
    <t>Buenos Aires</t>
  </si>
  <si>
    <t>Córdoba</t>
  </si>
  <si>
    <t>Adolfo Alsina</t>
  </si>
  <si>
    <t>Adolfo Gonzales Chaves</t>
  </si>
  <si>
    <t>Alberti</t>
  </si>
  <si>
    <t>Arrecifes</t>
  </si>
  <si>
    <t>Ayacucho</t>
  </si>
  <si>
    <t>Azul</t>
  </si>
  <si>
    <t>Bahía Blanca</t>
  </si>
  <si>
    <t>Balcarce</t>
  </si>
  <si>
    <t>Baradero</t>
  </si>
  <si>
    <t>Benito Juárez</t>
  </si>
  <si>
    <t>Bolívar</t>
  </si>
  <si>
    <t>Bragado</t>
  </si>
  <si>
    <t>Brandsen</t>
  </si>
  <si>
    <t>Campana</t>
  </si>
  <si>
    <t>Cañuelas</t>
  </si>
  <si>
    <t>Capitán Sarmiento</t>
  </si>
  <si>
    <t>Carlos Casares</t>
  </si>
  <si>
    <t>Carlos Tejedor</t>
  </si>
  <si>
    <t>Carmen de Areco</t>
  </si>
  <si>
    <t>Castelli</t>
  </si>
  <si>
    <t>Chacabuco</t>
  </si>
  <si>
    <t>Chascomús</t>
  </si>
  <si>
    <t>Chivilcoy</t>
  </si>
  <si>
    <t>Colón</t>
  </si>
  <si>
    <t>Coronel de Marina Leonardo Rosales</t>
  </si>
  <si>
    <t>Coronel Dorrego</t>
  </si>
  <si>
    <t>Coronel Pringles</t>
  </si>
  <si>
    <t>Coronel Suárez</t>
  </si>
  <si>
    <t>Daireaux</t>
  </si>
  <si>
    <t>Dolores</t>
  </si>
  <si>
    <t>Exaltación de la Cruz</t>
  </si>
  <si>
    <t>General Alvarado</t>
  </si>
  <si>
    <t>General Alvear</t>
  </si>
  <si>
    <t>General Arenales</t>
  </si>
  <si>
    <t>General Belgrano</t>
  </si>
  <si>
    <t>General Guido</t>
  </si>
  <si>
    <t>General Juan Madariaga</t>
  </si>
  <si>
    <t>General La Madrid</t>
  </si>
  <si>
    <t>General Las Heras</t>
  </si>
  <si>
    <t>General Lavalle</t>
  </si>
  <si>
    <t>General Paz</t>
  </si>
  <si>
    <t>General Pinto</t>
  </si>
  <si>
    <t>General Pueyrredón</t>
  </si>
  <si>
    <t>General Rodríguez</t>
  </si>
  <si>
    <t>General San Martín</t>
  </si>
  <si>
    <t>General Viamonte</t>
  </si>
  <si>
    <t>General Villegas</t>
  </si>
  <si>
    <t>Guaminí</t>
  </si>
  <si>
    <t>Hipólito Yrigoyen</t>
  </si>
  <si>
    <t>Junín</t>
  </si>
  <si>
    <t>Laprida</t>
  </si>
  <si>
    <t>Las Flores</t>
  </si>
  <si>
    <t>Leandro N. Alem</t>
  </si>
  <si>
    <t>Lezama</t>
  </si>
  <si>
    <t>Lincoln</t>
  </si>
  <si>
    <t>Lobería</t>
  </si>
  <si>
    <t>Lobos</t>
  </si>
  <si>
    <t>Luján</t>
  </si>
  <si>
    <t>Magdalena</t>
  </si>
  <si>
    <t>Maipú</t>
  </si>
  <si>
    <t>Mar Chiquita</t>
  </si>
  <si>
    <t>Mercedes</t>
  </si>
  <si>
    <t>Monte</t>
  </si>
  <si>
    <t>Navarro</t>
  </si>
  <si>
    <t>Necochea</t>
  </si>
  <si>
    <t>Nueve de Julio</t>
  </si>
  <si>
    <t>Olavarría</t>
  </si>
  <si>
    <t>Patagones</t>
  </si>
  <si>
    <t>Pehuajó</t>
  </si>
  <si>
    <t>Pellegrini</t>
  </si>
  <si>
    <t>Pergamino</t>
  </si>
  <si>
    <t>Pila</t>
  </si>
  <si>
    <t>Puan</t>
  </si>
  <si>
    <t>Ramallo</t>
  </si>
  <si>
    <t>Rauch</t>
  </si>
  <si>
    <t>Rivadavia</t>
  </si>
  <si>
    <t>Rojas</t>
  </si>
  <si>
    <t>Roque Pérez</t>
  </si>
  <si>
    <t>Saavedra</t>
  </si>
  <si>
    <t>Saladillo</t>
  </si>
  <si>
    <t>Salliqueló</t>
  </si>
  <si>
    <t>Salto</t>
  </si>
  <si>
    <t>San Andrés de Giles</t>
  </si>
  <si>
    <t>San Antonio de Areco</t>
  </si>
  <si>
    <t>San Cayetano</t>
  </si>
  <si>
    <t>San Nicolás</t>
  </si>
  <si>
    <t>San Pedro</t>
  </si>
  <si>
    <t>Suipacha</t>
  </si>
  <si>
    <t>Tandil</t>
  </si>
  <si>
    <t>Tapalqué</t>
  </si>
  <si>
    <t>Tordillo</t>
  </si>
  <si>
    <t>Tornquist</t>
  </si>
  <si>
    <t>Trenque Lauquen</t>
  </si>
  <si>
    <t>Tres Arroyos</t>
  </si>
  <si>
    <t>Tres Lomas</t>
  </si>
  <si>
    <t>Veinticinco de Mayo</t>
  </si>
  <si>
    <t>Villarino</t>
  </si>
  <si>
    <t>Zárate</t>
  </si>
  <si>
    <t>Ameghino</t>
  </si>
  <si>
    <t>General Roca Este</t>
  </si>
  <si>
    <t>Juárez Celman</t>
  </si>
  <si>
    <t>Marcos Juárez</t>
  </si>
  <si>
    <t>Presidente Roque Sáenz Peña</t>
  </si>
  <si>
    <t>Río Primero</t>
  </si>
  <si>
    <t>Río Segundo</t>
  </si>
  <si>
    <t>San Justo</t>
  </si>
  <si>
    <t>Tercero Arriba</t>
  </si>
  <si>
    <t>Totoral</t>
  </si>
  <si>
    <t>Tulumba</t>
  </si>
  <si>
    <t>Unión</t>
  </si>
  <si>
    <t xml:space="preserve">Río Cuarto </t>
  </si>
  <si>
    <t>9 de Julio</t>
  </si>
  <si>
    <t>Belgrano</t>
  </si>
  <si>
    <t>Caseros</t>
  </si>
  <si>
    <t>Castellanos</t>
  </si>
  <si>
    <t>Constitución</t>
  </si>
  <si>
    <t>Garay</t>
  </si>
  <si>
    <t>General López</t>
  </si>
  <si>
    <t>General Obligado</t>
  </si>
  <si>
    <t>Iriondo</t>
  </si>
  <si>
    <t>La Capital</t>
  </si>
  <si>
    <t>Las Colonias</t>
  </si>
  <si>
    <t>Rosario</t>
  </si>
  <si>
    <t>San Cristóbal</t>
  </si>
  <si>
    <t>San Javier</t>
  </si>
  <si>
    <t>San Jerónimo</t>
  </si>
  <si>
    <t>San Lorenzo</t>
  </si>
  <si>
    <t>San Martín</t>
  </si>
  <si>
    <t>Vera</t>
  </si>
  <si>
    <t>Chapaleufú</t>
  </si>
  <si>
    <t>Maracó</t>
  </si>
  <si>
    <t>Quemú Quemú</t>
  </si>
  <si>
    <t>Catriló</t>
  </si>
  <si>
    <t>Atreuco</t>
  </si>
  <si>
    <t>Guatraché</t>
  </si>
  <si>
    <t>Realicó</t>
  </si>
  <si>
    <t>Trenel</t>
  </si>
  <si>
    <t>Rancul</t>
  </si>
  <si>
    <t>Conhelo</t>
  </si>
  <si>
    <t>Capital</t>
  </si>
  <si>
    <t>Toay</t>
  </si>
  <si>
    <t>Utracán</t>
  </si>
  <si>
    <t>Otra</t>
  </si>
  <si>
    <t>Suma Asegurada/ha</t>
  </si>
  <si>
    <t>Prima</t>
  </si>
  <si>
    <t>Premio</t>
  </si>
  <si>
    <t>Zona</t>
  </si>
  <si>
    <t>Chaco</t>
  </si>
  <si>
    <t>Santiago del Estero</t>
  </si>
  <si>
    <t>Salta</t>
  </si>
  <si>
    <t>Viento</t>
  </si>
  <si>
    <t>Cob. Adicional</t>
  </si>
  <si>
    <t>Localidad</t>
  </si>
  <si>
    <t>Santa Fé</t>
  </si>
  <si>
    <t>Todo Salta</t>
  </si>
  <si>
    <t>Todo Chaco</t>
  </si>
  <si>
    <t>Todo Santiago del Estero</t>
  </si>
  <si>
    <t>Todo Entre Ríos</t>
  </si>
  <si>
    <t>Otros La Pampa</t>
  </si>
  <si>
    <t>Otros Córdoba</t>
  </si>
  <si>
    <t>Provincia / Localidad</t>
  </si>
  <si>
    <t>Tasa</t>
  </si>
  <si>
    <t>San Luis</t>
  </si>
  <si>
    <t>Gobernador Pedernera</t>
  </si>
  <si>
    <t>Dupuy</t>
  </si>
  <si>
    <t>Pringles</t>
  </si>
  <si>
    <t>Código</t>
  </si>
  <si>
    <t>Cultivo (Código)</t>
  </si>
  <si>
    <t>Zona (Código)</t>
  </si>
  <si>
    <t>Adicional</t>
  </si>
  <si>
    <t>Adicionales</t>
  </si>
  <si>
    <t>Tasa Adicional</t>
  </si>
  <si>
    <t>Prima Final</t>
  </si>
  <si>
    <t>Colza</t>
  </si>
  <si>
    <t>Cob. Básica</t>
  </si>
  <si>
    <t>Moneda Cotización:</t>
  </si>
  <si>
    <t>Monedas</t>
  </si>
  <si>
    <t>Quintales</t>
  </si>
  <si>
    <t>Dólares</t>
  </si>
  <si>
    <t>Pesos</t>
  </si>
  <si>
    <t>Cotización</t>
  </si>
  <si>
    <t>Unidad</t>
  </si>
  <si>
    <t>Valor Ha</t>
  </si>
  <si>
    <t>Recargo</t>
  </si>
  <si>
    <t>Derecho Emisión</t>
  </si>
  <si>
    <t>Ajuste</t>
  </si>
  <si>
    <t>Chaco - Todo Chaco</t>
  </si>
  <si>
    <t>Helada Z. Sur</t>
  </si>
  <si>
    <t>En caso de solicitar la cobertura de manera fehaciente, deberá comunicarse mediante el mail: info@terogranizo.com.ar</t>
  </si>
  <si>
    <t>Pcia. / Depto./Partido</t>
  </si>
  <si>
    <t>Elegir Cultivo</t>
  </si>
  <si>
    <t>Los valores observados en el Cotizador indican una estimación a modo referencial, no implican aceptación de la cobertura por parte de Paraná Seguros</t>
  </si>
  <si>
    <t>Buenos Aires - Ameghino</t>
  </si>
  <si>
    <t>Helada Z. Norte deduc. 30%</t>
  </si>
  <si>
    <t>Helada Z. Sur deduc. 30%</t>
  </si>
  <si>
    <t>Helada Z. Norte deduc. 20%</t>
  </si>
  <si>
    <t>Helada Z. Sur deduc. 20%</t>
  </si>
  <si>
    <t>Las coberturas adicionales solo se cotizarán para las Provincias de Buenos Aires, Santa Fe y Entre Ríos. Granizo en San Luis y Oeste de Córdoba no disponible esta Campaña</t>
  </si>
  <si>
    <t xml:space="preserve">Córdoba - Río Cuarto </t>
  </si>
  <si>
    <t>Buenos Aires - General Viamonte</t>
  </si>
  <si>
    <t>Santa Fé - Caseros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</si>
</sst>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4" fontId="0" fillId="0" borderId="0" xfId="0" applyNumberFormat="1"/>
    <xf numFmtId="0" fontId="1" fillId="0" borderId="0" xfId="0" applyFont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6" xfId="0" applyFill="1" applyBorder="1"/>
    <xf numFmtId="0" fontId="5" fillId="0" borderId="0" xfId="0" applyFont="1"/>
    <xf numFmtId="4" fontId="0" fillId="0" borderId="1" xfId="0" applyNumberFormat="1" applyBorder="1"/>
    <xf numFmtId="0" fontId="0" fillId="0" borderId="16" xfId="0" applyBorder="1"/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0" xfId="0" applyFill="1"/>
    <xf numFmtId="0" fontId="0" fillId="3" borderId="1" xfId="0" applyFill="1" applyBorder="1"/>
    <xf numFmtId="0" fontId="0" fillId="0" borderId="11" xfId="0" applyBorder="1" applyProtection="1">
      <protection locked="0"/>
    </xf>
    <xf numFmtId="4" fontId="0" fillId="0" borderId="11" xfId="0" applyNumberFormat="1" applyBorder="1"/>
    <xf numFmtId="0" fontId="0" fillId="0" borderId="11" xfId="0" applyBorder="1"/>
    <xf numFmtId="4" fontId="0" fillId="0" borderId="16" xfId="0" applyNumberForma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4" fontId="0" fillId="0" borderId="11" xfId="0" applyNumberFormat="1" applyBorder="1" applyProtection="1">
      <protection hidden="1"/>
    </xf>
    <xf numFmtId="4" fontId="0" fillId="0" borderId="1" xfId="0" applyNumberFormat="1" applyBorder="1" applyProtection="1">
      <protection hidden="1"/>
    </xf>
    <xf numFmtId="4" fontId="0" fillId="0" borderId="16" xfId="0" applyNumberFormat="1" applyBorder="1" applyProtection="1">
      <protection hidden="1"/>
    </xf>
    <xf numFmtId="0" fontId="0" fillId="0" borderId="10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5" xfId="0" applyBorder="1" applyProtection="1">
      <protection locked="0"/>
    </xf>
    <xf numFmtId="4" fontId="0" fillId="0" borderId="12" xfId="0" applyNumberFormat="1" applyBorder="1" applyProtection="1">
      <protection hidden="1"/>
    </xf>
    <xf numFmtId="4" fontId="0" fillId="0" borderId="14" xfId="0" applyNumberFormat="1" applyBorder="1" applyProtection="1">
      <protection hidden="1"/>
    </xf>
    <xf numFmtId="4" fontId="0" fillId="0" borderId="17" xfId="0" applyNumberFormat="1" applyBorder="1" applyProtection="1">
      <protection hidden="1"/>
    </xf>
    <xf numFmtId="0" fontId="1" fillId="0" borderId="0" xfId="0" applyFont="1" applyProtection="1">
      <protection locked="0"/>
    </xf>
  </cellXfs>
  <cellStyles count="1">
    <cellStyle name="Normal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1" defaultTableStyle="TableStyleMedium2" defaultPivotStyle="PivotStyleLight16">
    <tableStyle name="Invisible" pivot="0" table="0" count="0" xr9:uid="{97775342-BE20-44C5-851A-EE1860FF8DC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A6BC3260-9898-414B-AE1A-FAE62FB58D38}" autoFormatId="16" applyNumberFormats="0" applyBorderFormats="0" applyFontFormats="0" applyPatternFormats="0" applyAlignmentFormats="0" applyWidthHeightFormats="0">
  <queryTableRefresh nextId="3" unboundColumnsRight="1">
    <queryTableFields count="2">
      <queryTableField id="1" name="Columna1" tableColumnId="1"/>
      <queryTableField id="2" dataBound="0" tableColumnId="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2" xr16:uid="{36484936-EA0F-4386-923E-02A472464763}" autoFormatId="16" applyNumberFormats="0" applyBorderFormats="0" applyFontFormats="0" applyPatternFormats="0" applyAlignmentFormats="0" applyWidthHeightFormats="0">
  <queryTableRefresh nextId="3" unboundColumnsRight="1">
    <queryTableFields count="2">
      <queryTableField id="1" name="Columna1" tableColumnId="1"/>
      <queryTableField id="2" dataBound="0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0CA4D13-43D2-4D8F-AA65-60CAF1B0A583}" name="Tabla1_1" displayName="Tabla1_1" ref="A1:B8" tableType="queryTable" totalsRowShown="0">
  <sortState xmlns:xlrd2="http://schemas.microsoft.com/office/spreadsheetml/2017/richdata2" ref="A2:B8">
    <sortCondition ref="A2:A8"/>
  </sortState>
  <tableColumns count="2">
    <tableColumn id="1" xr3:uid="{43312AFE-C8DD-4519-91D6-C6114420BB6C}" uniqueName="1" name="Cultivo" queryTableFieldId="1" dataDxfId="3"/>
    <tableColumn id="2" xr3:uid="{91E328C2-C273-4FFE-ABDD-36860025F529}" uniqueName="2" name="Código" queryTableFieldId="2" dataDxfId="2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2D28123-5F4E-4C38-97DE-9C90DDD596BB}" name="Tabla3_1" displayName="Tabla3_1" ref="A1:B9" tableType="queryTable" totalsRowShown="0">
  <sortState xmlns:xlrd2="http://schemas.microsoft.com/office/spreadsheetml/2017/richdata2" ref="A2:B8">
    <sortCondition ref="A2:A8"/>
  </sortState>
  <tableColumns count="2">
    <tableColumn id="1" xr3:uid="{BB280DCE-47AD-49D3-BC2E-9D691A66298D}" uniqueName="1" name="Provincia" queryTableFieldId="1" dataDxfId="1"/>
    <tableColumn id="2" xr3:uid="{3E75635F-7FE8-4655-AC60-55188B9B49F6}" uniqueName="2" name="Código" queryTableFieldId="2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57225-3D4B-41F3-BDF1-A3E6BA372B3F}">
  <dimension ref="A1:B8"/>
  <sheetViews>
    <sheetView zoomScale="145" zoomScaleNormal="145" workbookViewId="0">
      <selection activeCell="G22" sqref="G22"/>
    </sheetView>
  </sheetViews>
  <sheetFormatPr baseColWidth="10" defaultRowHeight="15" x14ac:dyDescent="0.25"/>
  <cols>
    <col min="1" max="1" width="12.42578125" bestFit="1" customWidth="1"/>
  </cols>
  <sheetData>
    <row r="1" spans="1:2" x14ac:dyDescent="0.25">
      <c r="A1" t="s">
        <v>5</v>
      </c>
      <c r="B1" t="s">
        <v>181</v>
      </c>
    </row>
    <row r="2" spans="1:2" x14ac:dyDescent="0.25">
      <c r="A2" t="s">
        <v>9</v>
      </c>
      <c r="B2">
        <v>3</v>
      </c>
    </row>
    <row r="3" spans="1:2" x14ac:dyDescent="0.25">
      <c r="A3" t="s">
        <v>8</v>
      </c>
      <c r="B3">
        <v>2</v>
      </c>
    </row>
    <row r="4" spans="1:2" x14ac:dyDescent="0.25">
      <c r="A4" t="s">
        <v>188</v>
      </c>
      <c r="B4">
        <v>7</v>
      </c>
    </row>
    <row r="5" spans="1:2" x14ac:dyDescent="0.25">
      <c r="A5" t="s">
        <v>12</v>
      </c>
      <c r="B5">
        <v>6</v>
      </c>
    </row>
    <row r="6" spans="1:2" x14ac:dyDescent="0.25">
      <c r="A6" t="s">
        <v>10</v>
      </c>
      <c r="B6">
        <v>4</v>
      </c>
    </row>
    <row r="7" spans="1:2" x14ac:dyDescent="0.25">
      <c r="A7" t="s">
        <v>11</v>
      </c>
      <c r="B7">
        <v>5</v>
      </c>
    </row>
    <row r="8" spans="1:2" x14ac:dyDescent="0.25">
      <c r="A8" t="s">
        <v>7</v>
      </c>
      <c r="B8">
        <v>1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FB7A2-B878-4307-ADFE-99BEEA088669}">
  <dimension ref="A1:I160"/>
  <sheetViews>
    <sheetView workbookViewId="0">
      <selection activeCell="H25" sqref="H25"/>
    </sheetView>
  </sheetViews>
  <sheetFormatPr baseColWidth="10" defaultRowHeight="15" x14ac:dyDescent="0.25"/>
  <cols>
    <col min="1" max="1" width="12.42578125" bestFit="1" customWidth="1"/>
    <col min="6" max="6" width="17.85546875" bestFit="1" customWidth="1"/>
    <col min="7" max="7" width="33.85546875" bestFit="1" customWidth="1"/>
    <col min="8" max="8" width="47.28515625" bestFit="1" customWidth="1"/>
    <col min="9" max="9" width="5.28515625" bestFit="1" customWidth="1"/>
    <col min="12" max="12" width="10.42578125" bestFit="1" customWidth="1"/>
    <col min="13" max="13" width="13.42578125" bestFit="1" customWidth="1"/>
    <col min="14" max="14" width="10.85546875" bestFit="1" customWidth="1"/>
    <col min="15" max="15" width="13.85546875" bestFit="1" customWidth="1"/>
    <col min="16" max="16" width="10.7109375" bestFit="1" customWidth="1"/>
    <col min="17" max="17" width="13.7109375" bestFit="1" customWidth="1"/>
    <col min="18" max="18" width="14.7109375" bestFit="1" customWidth="1"/>
    <col min="19" max="19" width="17.85546875" bestFit="1" customWidth="1"/>
    <col min="20" max="20" width="9" bestFit="1" customWidth="1"/>
    <col min="21" max="21" width="12" bestFit="1" customWidth="1"/>
    <col min="22" max="22" width="10" bestFit="1" customWidth="1"/>
    <col min="23" max="23" width="13" bestFit="1" customWidth="1"/>
    <col min="24" max="24" width="11.28515625" bestFit="1" customWidth="1"/>
    <col min="25" max="25" width="14.28515625" bestFit="1" customWidth="1"/>
    <col min="26" max="26" width="11.28515625" bestFit="1" customWidth="1"/>
    <col min="27" max="27" width="14.28515625" bestFit="1" customWidth="1"/>
    <col min="28" max="28" width="11.28515625" bestFit="1" customWidth="1"/>
    <col min="29" max="29" width="14.28515625" bestFit="1" customWidth="1"/>
    <col min="30" max="30" width="9.28515625" bestFit="1" customWidth="1"/>
    <col min="31" max="31" width="12.28515625" bestFit="1" customWidth="1"/>
    <col min="32" max="32" width="19.7109375" bestFit="1" customWidth="1"/>
    <col min="33" max="33" width="22.85546875" bestFit="1" customWidth="1"/>
    <col min="34" max="34" width="16.42578125" bestFit="1" customWidth="1"/>
    <col min="35" max="35" width="19.5703125" bestFit="1" customWidth="1"/>
    <col min="36" max="36" width="16" bestFit="1" customWidth="1"/>
    <col min="37" max="37" width="19.140625" bestFit="1" customWidth="1"/>
    <col min="38" max="38" width="18.42578125" bestFit="1" customWidth="1"/>
    <col min="39" max="39" width="21.5703125" bestFit="1" customWidth="1"/>
    <col min="40" max="40" width="10.28515625" bestFit="1" customWidth="1"/>
    <col min="41" max="41" width="13.28515625" bestFit="1" customWidth="1"/>
    <col min="42" max="42" width="13.5703125" bestFit="1" customWidth="1"/>
    <col min="43" max="43" width="16.7109375" bestFit="1" customWidth="1"/>
    <col min="44" max="44" width="9.85546875" bestFit="1" customWidth="1"/>
    <col min="45" max="45" width="12.85546875" bestFit="1" customWidth="1"/>
    <col min="46" max="46" width="9" bestFit="1" customWidth="1"/>
    <col min="47" max="47" width="12" bestFit="1" customWidth="1"/>
    <col min="48" max="48" width="12.85546875" bestFit="1" customWidth="1"/>
    <col min="49" max="49" width="15.85546875" bestFit="1" customWidth="1"/>
    <col min="50" max="50" width="13.28515625" bestFit="1" customWidth="1"/>
    <col min="51" max="51" width="16.42578125" bestFit="1" customWidth="1"/>
    <col min="52" max="52" width="13.42578125" bestFit="1" customWidth="1"/>
    <col min="53" max="53" width="16.5703125" bestFit="1" customWidth="1"/>
    <col min="54" max="54" width="11.28515625" bestFit="1" customWidth="1"/>
    <col min="55" max="55" width="14.28515625" bestFit="1" customWidth="1"/>
    <col min="56" max="56" width="8.28515625" bestFit="1" customWidth="1"/>
    <col min="57" max="57" width="11.28515625" bestFit="1" customWidth="1"/>
    <col min="58" max="58" width="10.5703125" bestFit="1" customWidth="1"/>
    <col min="59" max="59" width="13.5703125" bestFit="1" customWidth="1"/>
    <col min="60" max="60" width="14.5703125" bestFit="1" customWidth="1"/>
    <col min="61" max="61" width="17.7109375" bestFit="1" customWidth="1"/>
    <col min="62" max="62" width="36.28515625" bestFit="1" customWidth="1"/>
    <col min="63" max="63" width="39.42578125" bestFit="1" customWidth="1"/>
    <col min="64" max="64" width="18" bestFit="1" customWidth="1"/>
    <col min="65" max="65" width="21" bestFit="1" customWidth="1"/>
    <col min="66" max="66" width="18" bestFit="1" customWidth="1"/>
    <col min="67" max="67" width="21" bestFit="1" customWidth="1"/>
    <col min="68" max="68" width="16.5703125" bestFit="1" customWidth="1"/>
    <col min="69" max="69" width="19.7109375" bestFit="1" customWidth="1"/>
    <col min="70" max="70" width="10.85546875" bestFit="1" customWidth="1"/>
    <col min="71" max="71" width="13.85546875" bestFit="1" customWidth="1"/>
    <col min="72" max="72" width="10" bestFit="1" customWidth="1"/>
    <col min="73" max="73" width="13" bestFit="1" customWidth="1"/>
    <col min="74" max="74" width="21.5703125" bestFit="1" customWidth="1"/>
    <col min="75" max="75" width="24.7109375" bestFit="1" customWidth="1"/>
    <col min="76" max="76" width="8" bestFit="1" customWidth="1"/>
    <col min="77" max="77" width="11" bestFit="1" customWidth="1"/>
    <col min="78" max="78" width="18.28515625" bestFit="1" customWidth="1"/>
    <col min="79" max="79" width="21.42578125" bestFit="1" customWidth="1"/>
    <col min="80" max="80" width="16" bestFit="1" customWidth="1"/>
    <col min="81" max="81" width="19.140625" bestFit="1" customWidth="1"/>
    <col min="82" max="82" width="18.42578125" bestFit="1" customWidth="1"/>
    <col min="83" max="83" width="21.5703125" bestFit="1" customWidth="1"/>
    <col min="84" max="84" width="18.42578125" bestFit="1" customWidth="1"/>
    <col min="85" max="85" width="21.5703125" bestFit="1" customWidth="1"/>
    <col min="86" max="86" width="15.85546875" bestFit="1" customWidth="1"/>
    <col min="87" max="87" width="19" bestFit="1" customWidth="1"/>
    <col min="88" max="88" width="24.140625" bestFit="1" customWidth="1"/>
    <col min="89" max="89" width="27.28515625" bestFit="1" customWidth="1"/>
    <col min="90" max="90" width="19.140625" bestFit="1" customWidth="1"/>
    <col min="91" max="91" width="22.28515625" bestFit="1" customWidth="1"/>
    <col min="92" max="92" width="19.28515625" bestFit="1" customWidth="1"/>
    <col min="93" max="93" width="22.42578125" bestFit="1" customWidth="1"/>
    <col min="94" max="94" width="16.7109375" bestFit="1" customWidth="1"/>
    <col min="95" max="95" width="19.85546875" bestFit="1" customWidth="1"/>
    <col min="96" max="96" width="15.7109375" bestFit="1" customWidth="1"/>
    <col min="97" max="97" width="18.85546875" bestFit="1" customWidth="1"/>
    <col min="98" max="98" width="18.5703125" bestFit="1" customWidth="1"/>
    <col min="99" max="99" width="21.7109375" bestFit="1" customWidth="1"/>
    <col min="100" max="100" width="13.42578125" bestFit="1" customWidth="1"/>
    <col min="101" max="101" width="16.5703125" bestFit="1" customWidth="1"/>
    <col min="102" max="102" width="15.140625" bestFit="1" customWidth="1"/>
    <col min="103" max="103" width="18.28515625" bestFit="1" customWidth="1"/>
    <col min="104" max="104" width="21" bestFit="1" customWidth="1"/>
    <col min="105" max="105" width="24.140625" bestFit="1" customWidth="1"/>
    <col min="106" max="106" width="19.42578125" bestFit="1" customWidth="1"/>
    <col min="107" max="107" width="22.5703125" bestFit="1" customWidth="1"/>
    <col min="108" max="108" width="19.5703125" bestFit="1" customWidth="1"/>
    <col min="109" max="109" width="22.7109375" bestFit="1" customWidth="1"/>
    <col min="110" max="110" width="20" bestFit="1" customWidth="1"/>
    <col min="111" max="111" width="2" bestFit="1" customWidth="1"/>
    <col min="112" max="112" width="23.140625" bestFit="1" customWidth="1"/>
    <col min="113" max="113" width="19.140625" bestFit="1" customWidth="1"/>
    <col min="114" max="114" width="22.28515625" bestFit="1" customWidth="1"/>
    <col min="115" max="115" width="17.42578125" bestFit="1" customWidth="1"/>
    <col min="116" max="116" width="20.5703125" bestFit="1" customWidth="1"/>
    <col min="117" max="117" width="10.42578125" bestFit="1" customWidth="1"/>
    <col min="118" max="118" width="13.42578125" bestFit="1" customWidth="1"/>
    <col min="119" max="119" width="12.140625" bestFit="1" customWidth="1"/>
    <col min="120" max="120" width="15.140625" bestFit="1" customWidth="1"/>
    <col min="121" max="121" width="18.5703125" bestFit="1" customWidth="1"/>
    <col min="122" max="122" width="21.7109375" bestFit="1" customWidth="1"/>
    <col min="123" max="123" width="9.28515625" bestFit="1" customWidth="1"/>
    <col min="124" max="124" width="12.28515625" bestFit="1" customWidth="1"/>
    <col min="125" max="125" width="15.85546875" bestFit="1" customWidth="1"/>
    <col min="126" max="126" width="19" bestFit="1" customWidth="1"/>
    <col min="127" max="127" width="7.5703125" bestFit="1" customWidth="1"/>
    <col min="128" max="128" width="10.5703125" bestFit="1" customWidth="1"/>
    <col min="129" max="129" width="11.7109375" bestFit="1" customWidth="1"/>
    <col min="130" max="130" width="14.7109375" bestFit="1" customWidth="1"/>
    <col min="131" max="131" width="9.42578125" bestFit="1" customWidth="1"/>
    <col min="132" max="132" width="12.42578125" bestFit="1" customWidth="1"/>
    <col min="133" max="133" width="14.28515625" bestFit="1" customWidth="1"/>
    <col min="134" max="134" width="17.42578125" bestFit="1" customWidth="1"/>
    <col min="135" max="135" width="11.85546875" bestFit="1" customWidth="1"/>
    <col min="136" max="136" width="14.85546875" bestFit="1" customWidth="1"/>
    <col min="137" max="137" width="17.5703125" bestFit="1" customWidth="1"/>
    <col min="138" max="138" width="20.7109375" bestFit="1" customWidth="1"/>
    <col min="139" max="139" width="9.5703125" bestFit="1" customWidth="1"/>
    <col min="140" max="140" width="12.5703125" bestFit="1" customWidth="1"/>
    <col min="141" max="141" width="9.42578125" bestFit="1" customWidth="1"/>
    <col min="142" max="142" width="12.42578125" bestFit="1" customWidth="1"/>
    <col min="143" max="143" width="9.5703125" bestFit="1" customWidth="1"/>
    <col min="144" max="144" width="12.5703125" bestFit="1" customWidth="1"/>
    <col min="145" max="145" width="8.28515625" bestFit="1" customWidth="1"/>
    <col min="146" max="146" width="11.28515625" bestFit="1" customWidth="1"/>
    <col min="147" max="147" width="7.7109375" bestFit="1" customWidth="1"/>
    <col min="148" max="148" width="10.7109375" bestFit="1" customWidth="1"/>
    <col min="149" max="149" width="12.42578125" bestFit="1" customWidth="1"/>
    <col min="150" max="150" width="15.42578125" bestFit="1" customWidth="1"/>
    <col min="151" max="151" width="8.28515625" bestFit="1" customWidth="1"/>
    <col min="152" max="152" width="11.28515625" bestFit="1" customWidth="1"/>
    <col min="153" max="153" width="14.28515625" bestFit="1" customWidth="1"/>
    <col min="154" max="154" width="17.42578125" bestFit="1" customWidth="1"/>
    <col min="155" max="155" width="9.28515625" bestFit="1" customWidth="1"/>
    <col min="156" max="156" width="12.28515625" bestFit="1" customWidth="1"/>
    <col min="157" max="157" width="15.28515625" bestFit="1" customWidth="1"/>
    <col min="158" max="158" width="18.42578125" bestFit="1" customWidth="1"/>
    <col min="159" max="159" width="11.7109375" bestFit="1" customWidth="1"/>
    <col min="160" max="160" width="14.7109375" bestFit="1" customWidth="1"/>
    <col min="161" max="161" width="8.5703125" bestFit="1" customWidth="1"/>
    <col min="162" max="162" width="11.5703125" bestFit="1" customWidth="1"/>
    <col min="163" max="163" width="9.85546875" bestFit="1" customWidth="1"/>
    <col min="164" max="164" width="12.85546875" bestFit="1" customWidth="1"/>
    <col min="165" max="165" width="11.85546875" bestFit="1" customWidth="1"/>
    <col min="166" max="166" width="14.85546875" bestFit="1" customWidth="1"/>
    <col min="167" max="167" width="16" bestFit="1" customWidth="1"/>
    <col min="168" max="168" width="19.140625" bestFit="1" customWidth="1"/>
    <col min="169" max="169" width="10.85546875" bestFit="1" customWidth="1"/>
    <col min="170" max="170" width="13.85546875" bestFit="1" customWidth="1"/>
    <col min="171" max="171" width="16" bestFit="1" customWidth="1"/>
    <col min="172" max="172" width="19.140625" bestFit="1" customWidth="1"/>
    <col min="173" max="173" width="16.7109375" bestFit="1" customWidth="1"/>
    <col min="174" max="174" width="19.85546875" bestFit="1" customWidth="1"/>
    <col min="175" max="175" width="12.140625" bestFit="1" customWidth="1"/>
    <col min="176" max="176" width="15.140625" bestFit="1" customWidth="1"/>
    <col min="177" max="177" width="10.140625" bestFit="1" customWidth="1"/>
    <col min="178" max="178" width="13.140625" bestFit="1" customWidth="1"/>
    <col min="180" max="180" width="14.42578125" bestFit="1" customWidth="1"/>
    <col min="181" max="181" width="12.42578125" bestFit="1" customWidth="1"/>
    <col min="182" max="182" width="15.42578125" bestFit="1" customWidth="1"/>
    <col min="183" max="183" width="6.140625" bestFit="1" customWidth="1"/>
    <col min="184" max="184" width="9.140625" bestFit="1" customWidth="1"/>
    <col min="185" max="185" width="30" bestFit="1" customWidth="1"/>
    <col min="186" max="186" width="33.140625" bestFit="1" customWidth="1"/>
    <col min="187" max="187" width="7.28515625" bestFit="1" customWidth="1"/>
    <col min="188" max="188" width="10.28515625" bestFit="1" customWidth="1"/>
    <col min="189" max="189" width="16.42578125" bestFit="1" customWidth="1"/>
    <col min="190" max="190" width="19.5703125" bestFit="1" customWidth="1"/>
    <col min="191" max="191" width="10.140625" bestFit="1" customWidth="1"/>
    <col min="192" max="192" width="13.140625" bestFit="1" customWidth="1"/>
    <col min="193" max="193" width="9" bestFit="1" customWidth="1"/>
    <col min="194" max="194" width="12" bestFit="1" customWidth="1"/>
    <col min="195" max="195" width="8.42578125" bestFit="1" customWidth="1"/>
    <col min="197" max="197" width="9.5703125" bestFit="1" customWidth="1"/>
    <col min="198" max="198" width="12.5703125" bestFit="1" customWidth="1"/>
    <col min="199" max="199" width="12.85546875" bestFit="1" customWidth="1"/>
    <col min="200" max="200" width="15.85546875" bestFit="1" customWidth="1"/>
    <col min="201" max="201" width="13.42578125" bestFit="1" customWidth="1"/>
    <col min="202" max="202" width="16.5703125" bestFit="1" customWidth="1"/>
    <col min="203" max="203" width="14.140625" bestFit="1" customWidth="1"/>
    <col min="204" max="204" width="17.28515625" bestFit="1" customWidth="1"/>
    <col min="206" max="206" width="14.42578125" bestFit="1" customWidth="1"/>
    <col min="207" max="207" width="7.85546875" bestFit="1" customWidth="1"/>
    <col min="208" max="208" width="10.85546875" bestFit="1" customWidth="1"/>
    <col min="209" max="209" width="14.140625" bestFit="1" customWidth="1"/>
    <col min="210" max="210" width="17.28515625" bestFit="1" customWidth="1"/>
    <col min="211" max="211" width="9.7109375" bestFit="1" customWidth="1"/>
    <col min="212" max="212" width="12.7109375" bestFit="1" customWidth="1"/>
    <col min="213" max="213" width="11" bestFit="1" customWidth="1"/>
    <col min="214" max="214" width="14" bestFit="1" customWidth="1"/>
    <col min="215" max="215" width="10.5703125" bestFit="1" customWidth="1"/>
    <col min="216" max="216" width="13.5703125" bestFit="1" customWidth="1"/>
    <col min="217" max="217" width="11.85546875" bestFit="1" customWidth="1"/>
    <col min="218" max="218" width="14.85546875" bestFit="1" customWidth="1"/>
    <col min="219" max="219" width="7.42578125" bestFit="1" customWidth="1"/>
    <col min="220" max="220" width="10.42578125" bestFit="1" customWidth="1"/>
    <col min="221" max="221" width="20.85546875" bestFit="1" customWidth="1"/>
    <col min="222" max="222" width="24" bestFit="1" customWidth="1"/>
    <col min="223" max="223" width="22" bestFit="1" customWidth="1"/>
    <col min="224" max="224" width="25.140625" bestFit="1" customWidth="1"/>
    <col min="225" max="225" width="15.140625" bestFit="1" customWidth="1"/>
    <col min="226" max="226" width="18.28515625" bestFit="1" customWidth="1"/>
    <col min="227" max="227" width="14.85546875" bestFit="1" customWidth="1"/>
    <col min="228" max="228" width="18" bestFit="1" customWidth="1"/>
    <col min="229" max="229" width="11.7109375" bestFit="1" customWidth="1"/>
    <col min="230" max="230" width="14.7109375" bestFit="1" customWidth="1"/>
    <col min="231" max="231" width="14.85546875" bestFit="1" customWidth="1"/>
    <col min="232" max="232" width="18" bestFit="1" customWidth="1"/>
    <col min="233" max="233" width="11.28515625" bestFit="1" customWidth="1"/>
    <col min="234" max="234" width="3" bestFit="1" customWidth="1"/>
    <col min="235" max="235" width="14.28515625" bestFit="1" customWidth="1"/>
    <col min="236" max="236" width="13.7109375" bestFit="1" customWidth="1"/>
    <col min="237" max="237" width="16.85546875" bestFit="1" customWidth="1"/>
    <col min="238" max="238" width="12.28515625" bestFit="1" customWidth="1"/>
    <col min="239" max="239" width="15.28515625" bestFit="1" customWidth="1"/>
    <col min="240" max="240" width="13.28515625" bestFit="1" customWidth="1"/>
    <col min="241" max="241" width="16.42578125" bestFit="1" customWidth="1"/>
    <col min="242" max="242" width="11.85546875" bestFit="1" customWidth="1"/>
    <col min="243" max="243" width="14.85546875" bestFit="1" customWidth="1"/>
    <col min="244" max="244" width="11" bestFit="1" customWidth="1"/>
    <col min="245" max="245" width="14" bestFit="1" customWidth="1"/>
    <col min="246" max="246" width="8.28515625" bestFit="1" customWidth="1"/>
    <col min="247" max="247" width="11.28515625" bestFit="1" customWidth="1"/>
    <col min="248" max="248" width="11" bestFit="1" customWidth="1"/>
    <col min="249" max="249" width="14" bestFit="1" customWidth="1"/>
    <col min="250" max="250" width="15.42578125" bestFit="1" customWidth="1"/>
    <col min="251" max="251" width="18.5703125" bestFit="1" customWidth="1"/>
    <col min="252" max="252" width="7" bestFit="1" customWidth="1"/>
    <col min="253" max="253" width="10" bestFit="1" customWidth="1"/>
    <col min="254" max="254" width="13.42578125" bestFit="1" customWidth="1"/>
    <col min="255" max="255" width="16.5703125" bestFit="1" customWidth="1"/>
    <col min="256" max="256" width="17" bestFit="1" customWidth="1"/>
    <col min="257" max="257" width="20.140625" bestFit="1" customWidth="1"/>
    <col min="258" max="258" width="12.140625" bestFit="1" customWidth="1"/>
    <col min="259" max="259" width="15.140625" bestFit="1" customWidth="1"/>
    <col min="260" max="260" width="25.28515625" bestFit="1" customWidth="1"/>
    <col min="261" max="261" width="28.42578125" bestFit="1" customWidth="1"/>
    <col min="262" max="262" width="9.7109375" bestFit="1" customWidth="1"/>
    <col min="263" max="263" width="12.7109375" bestFit="1" customWidth="1"/>
    <col min="265" max="265" width="14.42578125" bestFit="1" customWidth="1"/>
    <col min="266" max="266" width="9.140625" bestFit="1" customWidth="1"/>
    <col min="267" max="267" width="12.140625" bestFit="1" customWidth="1"/>
    <col min="268" max="268" width="8.5703125" bestFit="1" customWidth="1"/>
    <col min="269" max="269" width="11.5703125" bestFit="1" customWidth="1"/>
    <col min="270" max="270" width="18.5703125" bestFit="1" customWidth="1"/>
    <col min="271" max="271" width="21.7109375" bestFit="1" customWidth="1"/>
    <col min="272" max="272" width="14" bestFit="1" customWidth="1"/>
    <col min="273" max="273" width="17.140625" bestFit="1" customWidth="1"/>
    <col min="274" max="274" width="13" bestFit="1" customWidth="1"/>
    <col min="275" max="275" width="16.140625" bestFit="1" customWidth="1"/>
    <col min="276" max="276" width="10.5703125" bestFit="1" customWidth="1"/>
    <col min="277" max="277" width="13.5703125" bestFit="1" customWidth="1"/>
    <col min="278" max="278" width="8.140625" bestFit="1" customWidth="1"/>
    <col min="279" max="279" width="11.140625" bestFit="1" customWidth="1"/>
    <col min="280" max="280" width="9.7109375" bestFit="1" customWidth="1"/>
    <col min="281" max="281" width="12.7109375" bestFit="1" customWidth="1"/>
    <col min="282" max="282" width="21" bestFit="1" customWidth="1"/>
    <col min="283" max="283" width="24.140625" bestFit="1" customWidth="1"/>
    <col min="284" max="284" width="6.85546875" bestFit="1" customWidth="1"/>
    <col min="285" max="285" width="9.85546875" bestFit="1" customWidth="1"/>
    <col min="286" max="286" width="10.28515625" bestFit="1" customWidth="1"/>
    <col min="287" max="287" width="13.28515625" bestFit="1" customWidth="1"/>
    <col min="288" max="288" width="8.42578125" bestFit="1" customWidth="1"/>
    <col min="290" max="290" width="12.5703125" bestFit="1" customWidth="1"/>
  </cols>
  <sheetData>
    <row r="1" spans="1:9" x14ac:dyDescent="0.25">
      <c r="A1" t="s">
        <v>4</v>
      </c>
      <c r="B1" t="s">
        <v>181</v>
      </c>
      <c r="F1" s="2" t="s">
        <v>4</v>
      </c>
      <c r="G1" s="2" t="s">
        <v>167</v>
      </c>
      <c r="H1" s="2" t="s">
        <v>175</v>
      </c>
      <c r="I1" s="2" t="s">
        <v>161</v>
      </c>
    </row>
    <row r="2" spans="1:9" x14ac:dyDescent="0.25">
      <c r="A2" t="s">
        <v>13</v>
      </c>
      <c r="B2">
        <v>1</v>
      </c>
      <c r="F2" t="s">
        <v>13</v>
      </c>
      <c r="G2" t="s">
        <v>15</v>
      </c>
      <c r="H2" t="str">
        <f t="shared" ref="H2:H33" si="0">CONCATENATE(F2," - ",G2)</f>
        <v>Buenos Aires - Adolfo Alsina</v>
      </c>
      <c r="I2">
        <v>3</v>
      </c>
    </row>
    <row r="3" spans="1:9" x14ac:dyDescent="0.25">
      <c r="A3" t="s">
        <v>14</v>
      </c>
      <c r="B3">
        <v>2</v>
      </c>
      <c r="F3" t="s">
        <v>13</v>
      </c>
      <c r="G3" t="s">
        <v>16</v>
      </c>
      <c r="H3" t="str">
        <f t="shared" si="0"/>
        <v>Buenos Aires - Adolfo Gonzales Chaves</v>
      </c>
      <c r="I3">
        <v>2</v>
      </c>
    </row>
    <row r="4" spans="1:9" x14ac:dyDescent="0.25">
      <c r="A4" t="s">
        <v>1</v>
      </c>
      <c r="B4">
        <v>3</v>
      </c>
      <c r="F4" t="s">
        <v>13</v>
      </c>
      <c r="G4" t="s">
        <v>17</v>
      </c>
      <c r="H4" t="str">
        <f t="shared" si="0"/>
        <v>Buenos Aires - Alberti</v>
      </c>
      <c r="I4">
        <v>2</v>
      </c>
    </row>
    <row r="5" spans="1:9" x14ac:dyDescent="0.25">
      <c r="A5" t="s">
        <v>2</v>
      </c>
      <c r="B5">
        <v>5</v>
      </c>
      <c r="F5" t="s">
        <v>13</v>
      </c>
      <c r="G5" t="s">
        <v>113</v>
      </c>
      <c r="H5" t="str">
        <f t="shared" si="0"/>
        <v>Buenos Aires - Ameghino</v>
      </c>
      <c r="I5">
        <v>4</v>
      </c>
    </row>
    <row r="6" spans="1:9" x14ac:dyDescent="0.25">
      <c r="A6" t="s">
        <v>157</v>
      </c>
      <c r="B6">
        <v>7</v>
      </c>
      <c r="F6" t="s">
        <v>13</v>
      </c>
      <c r="G6" t="s">
        <v>18</v>
      </c>
      <c r="H6" t="str">
        <f t="shared" si="0"/>
        <v>Buenos Aires - Arrecifes</v>
      </c>
      <c r="I6">
        <v>2</v>
      </c>
    </row>
    <row r="7" spans="1:9" x14ac:dyDescent="0.25">
      <c r="A7" t="s">
        <v>177</v>
      </c>
      <c r="B7">
        <v>6</v>
      </c>
      <c r="F7" t="s">
        <v>13</v>
      </c>
      <c r="G7" t="s">
        <v>19</v>
      </c>
      <c r="H7" t="str">
        <f t="shared" si="0"/>
        <v>Buenos Aires - Ayacucho</v>
      </c>
      <c r="I7">
        <v>1</v>
      </c>
    </row>
    <row r="8" spans="1:9" x14ac:dyDescent="0.25">
      <c r="A8" t="s">
        <v>3</v>
      </c>
      <c r="B8">
        <v>4</v>
      </c>
      <c r="F8" t="s">
        <v>13</v>
      </c>
      <c r="G8" t="s">
        <v>20</v>
      </c>
      <c r="H8" t="str">
        <f t="shared" si="0"/>
        <v>Buenos Aires - Azul</v>
      </c>
      <c r="I8">
        <v>1</v>
      </c>
    </row>
    <row r="9" spans="1:9" x14ac:dyDescent="0.25">
      <c r="A9" t="s">
        <v>162</v>
      </c>
      <c r="B9">
        <v>8</v>
      </c>
      <c r="F9" t="s">
        <v>13</v>
      </c>
      <c r="G9" t="s">
        <v>21</v>
      </c>
      <c r="H9" t="str">
        <f t="shared" si="0"/>
        <v>Buenos Aires - Bahía Blanca</v>
      </c>
      <c r="I9">
        <v>3</v>
      </c>
    </row>
    <row r="10" spans="1:9" x14ac:dyDescent="0.25">
      <c r="F10" t="s">
        <v>13</v>
      </c>
      <c r="G10" t="s">
        <v>22</v>
      </c>
      <c r="H10" t="str">
        <f t="shared" si="0"/>
        <v>Buenos Aires - Balcarce</v>
      </c>
      <c r="I10">
        <v>1</v>
      </c>
    </row>
    <row r="11" spans="1:9" x14ac:dyDescent="0.25">
      <c r="F11" t="s">
        <v>13</v>
      </c>
      <c r="G11" t="s">
        <v>23</v>
      </c>
      <c r="H11" t="str">
        <f t="shared" si="0"/>
        <v>Buenos Aires - Baradero</v>
      </c>
      <c r="I11">
        <v>2</v>
      </c>
    </row>
    <row r="12" spans="1:9" x14ac:dyDescent="0.25">
      <c r="F12" t="s">
        <v>13</v>
      </c>
      <c r="G12" t="s">
        <v>24</v>
      </c>
      <c r="H12" t="str">
        <f t="shared" si="0"/>
        <v>Buenos Aires - Benito Juárez</v>
      </c>
      <c r="I12">
        <v>1</v>
      </c>
    </row>
    <row r="13" spans="1:9" x14ac:dyDescent="0.25">
      <c r="F13" t="s">
        <v>13</v>
      </c>
      <c r="G13" t="s">
        <v>25</v>
      </c>
      <c r="H13" t="str">
        <f t="shared" si="0"/>
        <v>Buenos Aires - Bolívar</v>
      </c>
      <c r="I13">
        <v>1</v>
      </c>
    </row>
    <row r="14" spans="1:9" x14ac:dyDescent="0.25">
      <c r="F14" t="s">
        <v>13</v>
      </c>
      <c r="G14" t="s">
        <v>26</v>
      </c>
      <c r="H14" t="str">
        <f t="shared" si="0"/>
        <v>Buenos Aires - Bragado</v>
      </c>
      <c r="I14">
        <v>2</v>
      </c>
    </row>
    <row r="15" spans="1:9" x14ac:dyDescent="0.25">
      <c r="F15" t="s">
        <v>13</v>
      </c>
      <c r="G15" t="s">
        <v>27</v>
      </c>
      <c r="H15" t="str">
        <f t="shared" si="0"/>
        <v>Buenos Aires - Brandsen</v>
      </c>
      <c r="I15">
        <v>2</v>
      </c>
    </row>
    <row r="16" spans="1:9" x14ac:dyDescent="0.25">
      <c r="F16" t="s">
        <v>13</v>
      </c>
      <c r="G16" t="s">
        <v>28</v>
      </c>
      <c r="H16" t="str">
        <f t="shared" si="0"/>
        <v>Buenos Aires - Campana</v>
      </c>
      <c r="I16">
        <v>2</v>
      </c>
    </row>
    <row r="17" spans="6:9" x14ac:dyDescent="0.25">
      <c r="F17" t="s">
        <v>13</v>
      </c>
      <c r="G17" t="s">
        <v>29</v>
      </c>
      <c r="H17" t="str">
        <f t="shared" si="0"/>
        <v>Buenos Aires - Cañuelas</v>
      </c>
      <c r="I17">
        <v>2</v>
      </c>
    </row>
    <row r="18" spans="6:9" x14ac:dyDescent="0.25">
      <c r="F18" t="s">
        <v>13</v>
      </c>
      <c r="G18" t="s">
        <v>30</v>
      </c>
      <c r="H18" t="str">
        <f t="shared" si="0"/>
        <v>Buenos Aires - Capitán Sarmiento</v>
      </c>
      <c r="I18">
        <v>2</v>
      </c>
    </row>
    <row r="19" spans="6:9" x14ac:dyDescent="0.25">
      <c r="F19" t="s">
        <v>13</v>
      </c>
      <c r="G19" t="s">
        <v>31</v>
      </c>
      <c r="H19" t="str">
        <f t="shared" si="0"/>
        <v>Buenos Aires - Carlos Casares</v>
      </c>
      <c r="I19">
        <v>3</v>
      </c>
    </row>
    <row r="20" spans="6:9" x14ac:dyDescent="0.25">
      <c r="F20" t="s">
        <v>13</v>
      </c>
      <c r="G20" t="s">
        <v>32</v>
      </c>
      <c r="H20" t="str">
        <f t="shared" si="0"/>
        <v>Buenos Aires - Carlos Tejedor</v>
      </c>
      <c r="I20">
        <v>2</v>
      </c>
    </row>
    <row r="21" spans="6:9" x14ac:dyDescent="0.25">
      <c r="F21" t="s">
        <v>13</v>
      </c>
      <c r="G21" t="s">
        <v>33</v>
      </c>
      <c r="H21" t="str">
        <f t="shared" si="0"/>
        <v>Buenos Aires - Carmen de Areco</v>
      </c>
      <c r="I21">
        <v>2</v>
      </c>
    </row>
    <row r="22" spans="6:9" x14ac:dyDescent="0.25">
      <c r="F22" t="s">
        <v>13</v>
      </c>
      <c r="G22" t="s">
        <v>34</v>
      </c>
      <c r="H22" t="str">
        <f t="shared" si="0"/>
        <v>Buenos Aires - Castelli</v>
      </c>
      <c r="I22">
        <v>1</v>
      </c>
    </row>
    <row r="23" spans="6:9" x14ac:dyDescent="0.25">
      <c r="F23" t="s">
        <v>13</v>
      </c>
      <c r="G23" t="s">
        <v>35</v>
      </c>
      <c r="H23" t="str">
        <f t="shared" si="0"/>
        <v>Buenos Aires - Chacabuco</v>
      </c>
      <c r="I23">
        <v>2</v>
      </c>
    </row>
    <row r="24" spans="6:9" x14ac:dyDescent="0.25">
      <c r="F24" t="s">
        <v>13</v>
      </c>
      <c r="G24" t="s">
        <v>36</v>
      </c>
      <c r="H24" t="str">
        <f t="shared" si="0"/>
        <v>Buenos Aires - Chascomús</v>
      </c>
      <c r="I24">
        <v>1</v>
      </c>
    </row>
    <row r="25" spans="6:9" x14ac:dyDescent="0.25">
      <c r="F25" t="s">
        <v>13</v>
      </c>
      <c r="G25" t="s">
        <v>37</v>
      </c>
      <c r="H25" t="str">
        <f t="shared" si="0"/>
        <v>Buenos Aires - Chivilcoy</v>
      </c>
      <c r="I25">
        <v>2</v>
      </c>
    </row>
    <row r="26" spans="6:9" x14ac:dyDescent="0.25">
      <c r="F26" t="s">
        <v>13</v>
      </c>
      <c r="G26" t="s">
        <v>38</v>
      </c>
      <c r="H26" t="str">
        <f t="shared" si="0"/>
        <v>Buenos Aires - Colón</v>
      </c>
      <c r="I26">
        <v>2</v>
      </c>
    </row>
    <row r="27" spans="6:9" x14ac:dyDescent="0.25">
      <c r="F27" t="s">
        <v>13</v>
      </c>
      <c r="G27" t="s">
        <v>39</v>
      </c>
      <c r="H27" t="str">
        <f t="shared" si="0"/>
        <v>Buenos Aires - Coronel de Marina Leonardo Rosales</v>
      </c>
      <c r="I27">
        <v>3</v>
      </c>
    </row>
    <row r="28" spans="6:9" x14ac:dyDescent="0.25">
      <c r="F28" t="s">
        <v>13</v>
      </c>
      <c r="G28" t="s">
        <v>40</v>
      </c>
      <c r="H28" t="str">
        <f t="shared" si="0"/>
        <v>Buenos Aires - Coronel Dorrego</v>
      </c>
      <c r="I28">
        <v>3</v>
      </c>
    </row>
    <row r="29" spans="6:9" x14ac:dyDescent="0.25">
      <c r="F29" t="s">
        <v>13</v>
      </c>
      <c r="G29" t="s">
        <v>41</v>
      </c>
      <c r="H29" t="str">
        <f t="shared" si="0"/>
        <v>Buenos Aires - Coronel Pringles</v>
      </c>
      <c r="I29">
        <v>3</v>
      </c>
    </row>
    <row r="30" spans="6:9" x14ac:dyDescent="0.25">
      <c r="F30" t="s">
        <v>13</v>
      </c>
      <c r="G30" t="s">
        <v>42</v>
      </c>
      <c r="H30" t="str">
        <f t="shared" si="0"/>
        <v>Buenos Aires - Coronel Suárez</v>
      </c>
      <c r="I30">
        <v>3</v>
      </c>
    </row>
    <row r="31" spans="6:9" x14ac:dyDescent="0.25">
      <c r="F31" t="s">
        <v>13</v>
      </c>
      <c r="G31" t="s">
        <v>43</v>
      </c>
      <c r="H31" t="str">
        <f t="shared" si="0"/>
        <v>Buenos Aires - Daireaux</v>
      </c>
      <c r="I31">
        <v>3</v>
      </c>
    </row>
    <row r="32" spans="6:9" x14ac:dyDescent="0.25">
      <c r="F32" t="s">
        <v>13</v>
      </c>
      <c r="G32" t="s">
        <v>44</v>
      </c>
      <c r="H32" t="str">
        <f t="shared" si="0"/>
        <v>Buenos Aires - Dolores</v>
      </c>
      <c r="I32">
        <v>1</v>
      </c>
    </row>
    <row r="33" spans="6:9" x14ac:dyDescent="0.25">
      <c r="F33" t="s">
        <v>13</v>
      </c>
      <c r="G33" t="s">
        <v>45</v>
      </c>
      <c r="H33" t="str">
        <f t="shared" si="0"/>
        <v>Buenos Aires - Exaltación de la Cruz</v>
      </c>
      <c r="I33">
        <v>2</v>
      </c>
    </row>
    <row r="34" spans="6:9" x14ac:dyDescent="0.25">
      <c r="F34" t="s">
        <v>13</v>
      </c>
      <c r="G34" t="s">
        <v>46</v>
      </c>
      <c r="H34" t="str">
        <f t="shared" ref="H34:H65" si="1">CONCATENATE(F34," - ",G34)</f>
        <v>Buenos Aires - General Alvarado</v>
      </c>
      <c r="I34">
        <v>1</v>
      </c>
    </row>
    <row r="35" spans="6:9" x14ac:dyDescent="0.25">
      <c r="F35" t="s">
        <v>13</v>
      </c>
      <c r="G35" t="s">
        <v>47</v>
      </c>
      <c r="H35" t="str">
        <f t="shared" si="1"/>
        <v>Buenos Aires - General Alvear</v>
      </c>
      <c r="I35">
        <v>1</v>
      </c>
    </row>
    <row r="36" spans="6:9" x14ac:dyDescent="0.25">
      <c r="F36" t="s">
        <v>13</v>
      </c>
      <c r="G36" t="s">
        <v>48</v>
      </c>
      <c r="H36" t="str">
        <f t="shared" si="1"/>
        <v>Buenos Aires - General Arenales</v>
      </c>
      <c r="I36">
        <v>2</v>
      </c>
    </row>
    <row r="37" spans="6:9" x14ac:dyDescent="0.25">
      <c r="F37" t="s">
        <v>13</v>
      </c>
      <c r="G37" t="s">
        <v>49</v>
      </c>
      <c r="H37" t="str">
        <f t="shared" si="1"/>
        <v>Buenos Aires - General Belgrano</v>
      </c>
      <c r="I37">
        <v>1</v>
      </c>
    </row>
    <row r="38" spans="6:9" x14ac:dyDescent="0.25">
      <c r="F38" t="s">
        <v>13</v>
      </c>
      <c r="G38" t="s">
        <v>50</v>
      </c>
      <c r="H38" t="str">
        <f t="shared" si="1"/>
        <v>Buenos Aires - General Guido</v>
      </c>
      <c r="I38">
        <v>1</v>
      </c>
    </row>
    <row r="39" spans="6:9" x14ac:dyDescent="0.25">
      <c r="F39" t="s">
        <v>13</v>
      </c>
      <c r="G39" t="s">
        <v>51</v>
      </c>
      <c r="H39" t="str">
        <f t="shared" si="1"/>
        <v>Buenos Aires - General Juan Madariaga</v>
      </c>
      <c r="I39">
        <v>1</v>
      </c>
    </row>
    <row r="40" spans="6:9" x14ac:dyDescent="0.25">
      <c r="F40" t="s">
        <v>13</v>
      </c>
      <c r="G40" t="s">
        <v>52</v>
      </c>
      <c r="H40" t="str">
        <f t="shared" si="1"/>
        <v>Buenos Aires - General La Madrid</v>
      </c>
      <c r="I40">
        <v>1</v>
      </c>
    </row>
    <row r="41" spans="6:9" x14ac:dyDescent="0.25">
      <c r="F41" t="s">
        <v>13</v>
      </c>
      <c r="G41" t="s">
        <v>53</v>
      </c>
      <c r="H41" t="str">
        <f t="shared" si="1"/>
        <v>Buenos Aires - General Las Heras</v>
      </c>
      <c r="I41">
        <v>2</v>
      </c>
    </row>
    <row r="42" spans="6:9" x14ac:dyDescent="0.25">
      <c r="F42" t="s">
        <v>13</v>
      </c>
      <c r="G42" t="s">
        <v>54</v>
      </c>
      <c r="H42" t="str">
        <f t="shared" si="1"/>
        <v>Buenos Aires - General Lavalle</v>
      </c>
      <c r="I42">
        <v>1</v>
      </c>
    </row>
    <row r="43" spans="6:9" x14ac:dyDescent="0.25">
      <c r="F43" t="s">
        <v>13</v>
      </c>
      <c r="G43" t="s">
        <v>55</v>
      </c>
      <c r="H43" t="str">
        <f t="shared" si="1"/>
        <v>Buenos Aires - General Paz</v>
      </c>
      <c r="I43">
        <v>2</v>
      </c>
    </row>
    <row r="44" spans="6:9" x14ac:dyDescent="0.25">
      <c r="F44" t="s">
        <v>13</v>
      </c>
      <c r="G44" t="s">
        <v>56</v>
      </c>
      <c r="H44" t="str">
        <f t="shared" si="1"/>
        <v>Buenos Aires - General Pinto</v>
      </c>
      <c r="I44">
        <v>4</v>
      </c>
    </row>
    <row r="45" spans="6:9" x14ac:dyDescent="0.25">
      <c r="F45" t="s">
        <v>13</v>
      </c>
      <c r="G45" t="s">
        <v>57</v>
      </c>
      <c r="H45" t="str">
        <f t="shared" si="1"/>
        <v>Buenos Aires - General Pueyrredón</v>
      </c>
      <c r="I45">
        <v>1</v>
      </c>
    </row>
    <row r="46" spans="6:9" x14ac:dyDescent="0.25">
      <c r="F46" t="s">
        <v>13</v>
      </c>
      <c r="G46" t="s">
        <v>58</v>
      </c>
      <c r="H46" t="str">
        <f t="shared" si="1"/>
        <v>Buenos Aires - General Rodríguez</v>
      </c>
      <c r="I46">
        <v>2</v>
      </c>
    </row>
    <row r="47" spans="6:9" x14ac:dyDescent="0.25">
      <c r="F47" t="s">
        <v>13</v>
      </c>
      <c r="G47" t="s">
        <v>59</v>
      </c>
      <c r="H47" t="str">
        <f t="shared" si="1"/>
        <v>Buenos Aires - General San Martín</v>
      </c>
      <c r="I47">
        <v>2</v>
      </c>
    </row>
    <row r="48" spans="6:9" x14ac:dyDescent="0.25">
      <c r="F48" t="s">
        <v>13</v>
      </c>
      <c r="G48" t="s">
        <v>60</v>
      </c>
      <c r="H48" t="str">
        <f t="shared" si="1"/>
        <v>Buenos Aires - General Viamonte</v>
      </c>
      <c r="I48">
        <v>2</v>
      </c>
    </row>
    <row r="49" spans="6:9" x14ac:dyDescent="0.25">
      <c r="F49" t="s">
        <v>13</v>
      </c>
      <c r="G49" t="s">
        <v>61</v>
      </c>
      <c r="H49" t="str">
        <f t="shared" si="1"/>
        <v>Buenos Aires - General Villegas</v>
      </c>
      <c r="I49">
        <v>4</v>
      </c>
    </row>
    <row r="50" spans="6:9" x14ac:dyDescent="0.25">
      <c r="F50" t="s">
        <v>13</v>
      </c>
      <c r="G50" t="s">
        <v>62</v>
      </c>
      <c r="H50" t="str">
        <f t="shared" si="1"/>
        <v>Buenos Aires - Guaminí</v>
      </c>
      <c r="I50">
        <v>3</v>
      </c>
    </row>
    <row r="51" spans="6:9" x14ac:dyDescent="0.25">
      <c r="F51" t="s">
        <v>13</v>
      </c>
      <c r="G51" t="s">
        <v>63</v>
      </c>
      <c r="H51" t="str">
        <f t="shared" si="1"/>
        <v>Buenos Aires - Hipólito Yrigoyen</v>
      </c>
      <c r="I51">
        <v>1</v>
      </c>
    </row>
    <row r="52" spans="6:9" x14ac:dyDescent="0.25">
      <c r="F52" t="s">
        <v>13</v>
      </c>
      <c r="G52" t="s">
        <v>64</v>
      </c>
      <c r="H52" t="str">
        <f t="shared" si="1"/>
        <v>Buenos Aires - Junín</v>
      </c>
      <c r="I52">
        <v>2</v>
      </c>
    </row>
    <row r="53" spans="6:9" x14ac:dyDescent="0.25">
      <c r="F53" t="s">
        <v>13</v>
      </c>
      <c r="G53" t="s">
        <v>65</v>
      </c>
      <c r="H53" t="str">
        <f t="shared" si="1"/>
        <v>Buenos Aires - Laprida</v>
      </c>
      <c r="I53">
        <v>1</v>
      </c>
    </row>
    <row r="54" spans="6:9" x14ac:dyDescent="0.25">
      <c r="F54" t="s">
        <v>13</v>
      </c>
      <c r="G54" t="s">
        <v>66</v>
      </c>
      <c r="H54" t="str">
        <f t="shared" si="1"/>
        <v>Buenos Aires - Las Flores</v>
      </c>
      <c r="I54">
        <v>1</v>
      </c>
    </row>
    <row r="55" spans="6:9" x14ac:dyDescent="0.25">
      <c r="F55" t="s">
        <v>13</v>
      </c>
      <c r="G55" t="s">
        <v>67</v>
      </c>
      <c r="H55" t="str">
        <f t="shared" si="1"/>
        <v>Buenos Aires - Leandro N. Alem</v>
      </c>
      <c r="I55">
        <v>2</v>
      </c>
    </row>
    <row r="56" spans="6:9" x14ac:dyDescent="0.25">
      <c r="F56" t="s">
        <v>13</v>
      </c>
      <c r="G56" t="s">
        <v>68</v>
      </c>
      <c r="H56" t="str">
        <f t="shared" si="1"/>
        <v>Buenos Aires - Lezama</v>
      </c>
      <c r="I56">
        <v>2</v>
      </c>
    </row>
    <row r="57" spans="6:9" x14ac:dyDescent="0.25">
      <c r="F57" t="s">
        <v>13</v>
      </c>
      <c r="G57" t="s">
        <v>69</v>
      </c>
      <c r="H57" t="str">
        <f t="shared" si="1"/>
        <v>Buenos Aires - Lincoln</v>
      </c>
      <c r="I57">
        <v>2</v>
      </c>
    </row>
    <row r="58" spans="6:9" x14ac:dyDescent="0.25">
      <c r="F58" t="s">
        <v>13</v>
      </c>
      <c r="G58" t="s">
        <v>70</v>
      </c>
      <c r="H58" t="str">
        <f t="shared" si="1"/>
        <v>Buenos Aires - Lobería</v>
      </c>
      <c r="I58">
        <v>1</v>
      </c>
    </row>
    <row r="59" spans="6:9" x14ac:dyDescent="0.25">
      <c r="F59" t="s">
        <v>13</v>
      </c>
      <c r="G59" t="s">
        <v>71</v>
      </c>
      <c r="H59" t="str">
        <f t="shared" si="1"/>
        <v>Buenos Aires - Lobos</v>
      </c>
      <c r="I59">
        <v>2</v>
      </c>
    </row>
    <row r="60" spans="6:9" x14ac:dyDescent="0.25">
      <c r="F60" t="s">
        <v>13</v>
      </c>
      <c r="G60" t="s">
        <v>72</v>
      </c>
      <c r="H60" t="str">
        <f t="shared" si="1"/>
        <v>Buenos Aires - Luján</v>
      </c>
      <c r="I60">
        <v>2</v>
      </c>
    </row>
    <row r="61" spans="6:9" x14ac:dyDescent="0.25">
      <c r="F61" t="s">
        <v>13</v>
      </c>
      <c r="G61" t="s">
        <v>73</v>
      </c>
      <c r="H61" t="str">
        <f t="shared" si="1"/>
        <v>Buenos Aires - Magdalena</v>
      </c>
      <c r="I61">
        <v>1</v>
      </c>
    </row>
    <row r="62" spans="6:9" x14ac:dyDescent="0.25">
      <c r="F62" t="s">
        <v>13</v>
      </c>
      <c r="G62" t="s">
        <v>74</v>
      </c>
      <c r="H62" t="str">
        <f t="shared" si="1"/>
        <v>Buenos Aires - Maipú</v>
      </c>
      <c r="I62">
        <v>1</v>
      </c>
    </row>
    <row r="63" spans="6:9" x14ac:dyDescent="0.25">
      <c r="F63" t="s">
        <v>13</v>
      </c>
      <c r="G63" t="s">
        <v>75</v>
      </c>
      <c r="H63" t="str">
        <f t="shared" si="1"/>
        <v>Buenos Aires - Mar Chiquita</v>
      </c>
      <c r="I63">
        <v>1</v>
      </c>
    </row>
    <row r="64" spans="6:9" x14ac:dyDescent="0.25">
      <c r="F64" t="s">
        <v>13</v>
      </c>
      <c r="G64" t="s">
        <v>76</v>
      </c>
      <c r="H64" t="str">
        <f t="shared" si="1"/>
        <v>Buenos Aires - Mercedes</v>
      </c>
      <c r="I64">
        <v>2</v>
      </c>
    </row>
    <row r="65" spans="6:9" x14ac:dyDescent="0.25">
      <c r="F65" t="s">
        <v>13</v>
      </c>
      <c r="G65" t="s">
        <v>77</v>
      </c>
      <c r="H65" t="str">
        <f t="shared" si="1"/>
        <v>Buenos Aires - Monte</v>
      </c>
      <c r="I65">
        <v>2</v>
      </c>
    </row>
    <row r="66" spans="6:9" x14ac:dyDescent="0.25">
      <c r="F66" t="s">
        <v>13</v>
      </c>
      <c r="G66" t="s">
        <v>78</v>
      </c>
      <c r="H66" t="str">
        <f t="shared" ref="H66:H97" si="2">CONCATENATE(F66," - ",G66)</f>
        <v>Buenos Aires - Navarro</v>
      </c>
      <c r="I66">
        <v>2</v>
      </c>
    </row>
    <row r="67" spans="6:9" x14ac:dyDescent="0.25">
      <c r="F67" t="s">
        <v>13</v>
      </c>
      <c r="G67" t="s">
        <v>79</v>
      </c>
      <c r="H67" t="str">
        <f t="shared" si="2"/>
        <v>Buenos Aires - Necochea</v>
      </c>
      <c r="I67">
        <v>1</v>
      </c>
    </row>
    <row r="68" spans="6:9" x14ac:dyDescent="0.25">
      <c r="F68" t="s">
        <v>13</v>
      </c>
      <c r="G68" t="s">
        <v>80</v>
      </c>
      <c r="H68" t="str">
        <f t="shared" si="2"/>
        <v>Buenos Aires - Nueve de Julio</v>
      </c>
      <c r="I68">
        <v>2</v>
      </c>
    </row>
    <row r="69" spans="6:9" x14ac:dyDescent="0.25">
      <c r="F69" t="s">
        <v>13</v>
      </c>
      <c r="G69" t="s">
        <v>81</v>
      </c>
      <c r="H69" t="str">
        <f t="shared" si="2"/>
        <v>Buenos Aires - Olavarría</v>
      </c>
      <c r="I69">
        <v>1</v>
      </c>
    </row>
    <row r="70" spans="6:9" x14ac:dyDescent="0.25">
      <c r="F70" t="s">
        <v>13</v>
      </c>
      <c r="G70" t="s">
        <v>82</v>
      </c>
      <c r="H70" t="str">
        <f t="shared" si="2"/>
        <v>Buenos Aires - Patagones</v>
      </c>
      <c r="I70">
        <v>3</v>
      </c>
    </row>
    <row r="71" spans="6:9" x14ac:dyDescent="0.25">
      <c r="F71" t="s">
        <v>13</v>
      </c>
      <c r="G71" t="s">
        <v>83</v>
      </c>
      <c r="H71" t="str">
        <f t="shared" si="2"/>
        <v>Buenos Aires - Pehuajó</v>
      </c>
      <c r="I71">
        <v>3</v>
      </c>
    </row>
    <row r="72" spans="6:9" x14ac:dyDescent="0.25">
      <c r="F72" t="s">
        <v>13</v>
      </c>
      <c r="G72" t="s">
        <v>84</v>
      </c>
      <c r="H72" t="str">
        <f t="shared" si="2"/>
        <v>Buenos Aires - Pellegrini</v>
      </c>
      <c r="I72">
        <v>3</v>
      </c>
    </row>
    <row r="73" spans="6:9" x14ac:dyDescent="0.25">
      <c r="F73" t="s">
        <v>13</v>
      </c>
      <c r="G73" t="s">
        <v>85</v>
      </c>
      <c r="H73" t="str">
        <f t="shared" si="2"/>
        <v>Buenos Aires - Pergamino</v>
      </c>
      <c r="I73">
        <v>2</v>
      </c>
    </row>
    <row r="74" spans="6:9" x14ac:dyDescent="0.25">
      <c r="F74" t="s">
        <v>13</v>
      </c>
      <c r="G74" t="s">
        <v>86</v>
      </c>
      <c r="H74" t="str">
        <f t="shared" si="2"/>
        <v>Buenos Aires - Pila</v>
      </c>
      <c r="I74">
        <v>1</v>
      </c>
    </row>
    <row r="75" spans="6:9" x14ac:dyDescent="0.25">
      <c r="F75" t="s">
        <v>13</v>
      </c>
      <c r="G75" t="s">
        <v>87</v>
      </c>
      <c r="H75" t="str">
        <f t="shared" si="2"/>
        <v>Buenos Aires - Puan</v>
      </c>
      <c r="I75">
        <v>3</v>
      </c>
    </row>
    <row r="76" spans="6:9" x14ac:dyDescent="0.25">
      <c r="F76" t="s">
        <v>13</v>
      </c>
      <c r="G76" t="s">
        <v>88</v>
      </c>
      <c r="H76" t="str">
        <f t="shared" si="2"/>
        <v>Buenos Aires - Ramallo</v>
      </c>
      <c r="I76">
        <v>2</v>
      </c>
    </row>
    <row r="77" spans="6:9" x14ac:dyDescent="0.25">
      <c r="F77" t="s">
        <v>13</v>
      </c>
      <c r="G77" t="s">
        <v>89</v>
      </c>
      <c r="H77" t="str">
        <f t="shared" si="2"/>
        <v>Buenos Aires - Rauch</v>
      </c>
      <c r="I77">
        <v>1</v>
      </c>
    </row>
    <row r="78" spans="6:9" x14ac:dyDescent="0.25">
      <c r="F78" t="s">
        <v>13</v>
      </c>
      <c r="G78" t="s">
        <v>90</v>
      </c>
      <c r="H78" t="str">
        <f t="shared" si="2"/>
        <v>Buenos Aires - Rivadavia</v>
      </c>
      <c r="I78">
        <v>3</v>
      </c>
    </row>
    <row r="79" spans="6:9" x14ac:dyDescent="0.25">
      <c r="F79" t="s">
        <v>13</v>
      </c>
      <c r="G79" t="s">
        <v>91</v>
      </c>
      <c r="H79" t="str">
        <f t="shared" si="2"/>
        <v>Buenos Aires - Rojas</v>
      </c>
      <c r="I79">
        <v>2</v>
      </c>
    </row>
    <row r="80" spans="6:9" x14ac:dyDescent="0.25">
      <c r="F80" t="s">
        <v>13</v>
      </c>
      <c r="G80" t="s">
        <v>92</v>
      </c>
      <c r="H80" t="str">
        <f t="shared" si="2"/>
        <v>Buenos Aires - Roque Pérez</v>
      </c>
      <c r="I80">
        <v>2</v>
      </c>
    </row>
    <row r="81" spans="6:9" x14ac:dyDescent="0.25">
      <c r="F81" t="s">
        <v>13</v>
      </c>
      <c r="G81" t="s">
        <v>93</v>
      </c>
      <c r="H81" t="str">
        <f t="shared" si="2"/>
        <v>Buenos Aires - Saavedra</v>
      </c>
      <c r="I81">
        <v>3</v>
      </c>
    </row>
    <row r="82" spans="6:9" x14ac:dyDescent="0.25">
      <c r="F82" t="s">
        <v>13</v>
      </c>
      <c r="G82" t="s">
        <v>94</v>
      </c>
      <c r="H82" t="str">
        <f t="shared" si="2"/>
        <v>Buenos Aires - Saladillo</v>
      </c>
      <c r="I82">
        <v>2</v>
      </c>
    </row>
    <row r="83" spans="6:9" x14ac:dyDescent="0.25">
      <c r="F83" t="s">
        <v>13</v>
      </c>
      <c r="G83" t="s">
        <v>95</v>
      </c>
      <c r="H83" t="str">
        <f t="shared" si="2"/>
        <v>Buenos Aires - Salliqueló</v>
      </c>
      <c r="I83">
        <v>3</v>
      </c>
    </row>
    <row r="84" spans="6:9" x14ac:dyDescent="0.25">
      <c r="F84" t="s">
        <v>13</v>
      </c>
      <c r="G84" t="s">
        <v>96</v>
      </c>
      <c r="H84" t="str">
        <f t="shared" si="2"/>
        <v>Buenos Aires - Salto</v>
      </c>
      <c r="I84">
        <v>2</v>
      </c>
    </row>
    <row r="85" spans="6:9" x14ac:dyDescent="0.25">
      <c r="F85" t="s">
        <v>13</v>
      </c>
      <c r="G85" t="s">
        <v>97</v>
      </c>
      <c r="H85" t="str">
        <f t="shared" si="2"/>
        <v>Buenos Aires - San Andrés de Giles</v>
      </c>
      <c r="I85">
        <v>2</v>
      </c>
    </row>
    <row r="86" spans="6:9" x14ac:dyDescent="0.25">
      <c r="F86" t="s">
        <v>13</v>
      </c>
      <c r="G86" t="s">
        <v>98</v>
      </c>
      <c r="H86" t="str">
        <f t="shared" si="2"/>
        <v>Buenos Aires - San Antonio de Areco</v>
      </c>
      <c r="I86">
        <v>2</v>
      </c>
    </row>
    <row r="87" spans="6:9" x14ac:dyDescent="0.25">
      <c r="F87" t="s">
        <v>13</v>
      </c>
      <c r="G87" t="s">
        <v>99</v>
      </c>
      <c r="H87" t="str">
        <f t="shared" si="2"/>
        <v>Buenos Aires - San Cayetano</v>
      </c>
      <c r="I87">
        <v>1</v>
      </c>
    </row>
    <row r="88" spans="6:9" x14ac:dyDescent="0.25">
      <c r="F88" t="s">
        <v>13</v>
      </c>
      <c r="G88" t="s">
        <v>100</v>
      </c>
      <c r="H88" t="str">
        <f t="shared" si="2"/>
        <v>Buenos Aires - San Nicolás</v>
      </c>
      <c r="I88">
        <v>2</v>
      </c>
    </row>
    <row r="89" spans="6:9" x14ac:dyDescent="0.25">
      <c r="F89" t="s">
        <v>13</v>
      </c>
      <c r="G89" t="s">
        <v>101</v>
      </c>
      <c r="H89" t="str">
        <f t="shared" si="2"/>
        <v>Buenos Aires - San Pedro</v>
      </c>
      <c r="I89">
        <v>2</v>
      </c>
    </row>
    <row r="90" spans="6:9" x14ac:dyDescent="0.25">
      <c r="F90" t="s">
        <v>13</v>
      </c>
      <c r="G90" t="s">
        <v>102</v>
      </c>
      <c r="H90" t="str">
        <f t="shared" si="2"/>
        <v>Buenos Aires - Suipacha</v>
      </c>
      <c r="I90">
        <v>2</v>
      </c>
    </row>
    <row r="91" spans="6:9" x14ac:dyDescent="0.25">
      <c r="F91" t="s">
        <v>13</v>
      </c>
      <c r="G91" t="s">
        <v>103</v>
      </c>
      <c r="H91" t="str">
        <f t="shared" si="2"/>
        <v>Buenos Aires - Tandil</v>
      </c>
      <c r="I91">
        <v>1</v>
      </c>
    </row>
    <row r="92" spans="6:9" x14ac:dyDescent="0.25">
      <c r="F92" t="s">
        <v>13</v>
      </c>
      <c r="G92" t="s">
        <v>104</v>
      </c>
      <c r="H92" t="str">
        <f t="shared" si="2"/>
        <v>Buenos Aires - Tapalqué</v>
      </c>
      <c r="I92">
        <v>1</v>
      </c>
    </row>
    <row r="93" spans="6:9" x14ac:dyDescent="0.25">
      <c r="F93" t="s">
        <v>13</v>
      </c>
      <c r="G93" t="s">
        <v>105</v>
      </c>
      <c r="H93" t="str">
        <f t="shared" si="2"/>
        <v>Buenos Aires - Tordillo</v>
      </c>
      <c r="I93">
        <v>1</v>
      </c>
    </row>
    <row r="94" spans="6:9" x14ac:dyDescent="0.25">
      <c r="F94" t="s">
        <v>13</v>
      </c>
      <c r="G94" t="s">
        <v>106</v>
      </c>
      <c r="H94" t="str">
        <f t="shared" si="2"/>
        <v>Buenos Aires - Tornquist</v>
      </c>
      <c r="I94">
        <v>3</v>
      </c>
    </row>
    <row r="95" spans="6:9" x14ac:dyDescent="0.25">
      <c r="F95" t="s">
        <v>13</v>
      </c>
      <c r="G95" t="s">
        <v>107</v>
      </c>
      <c r="H95" t="str">
        <f t="shared" si="2"/>
        <v>Buenos Aires - Trenque Lauquen</v>
      </c>
      <c r="I95">
        <v>3</v>
      </c>
    </row>
    <row r="96" spans="6:9" x14ac:dyDescent="0.25">
      <c r="F96" t="s">
        <v>13</v>
      </c>
      <c r="G96" t="s">
        <v>108</v>
      </c>
      <c r="H96" t="str">
        <f t="shared" si="2"/>
        <v>Buenos Aires - Tres Arroyos</v>
      </c>
      <c r="I96">
        <v>1</v>
      </c>
    </row>
    <row r="97" spans="6:9" x14ac:dyDescent="0.25">
      <c r="F97" t="s">
        <v>13</v>
      </c>
      <c r="G97" t="s">
        <v>109</v>
      </c>
      <c r="H97" t="str">
        <f t="shared" si="2"/>
        <v>Buenos Aires - Tres Lomas</v>
      </c>
      <c r="I97">
        <v>3</v>
      </c>
    </row>
    <row r="98" spans="6:9" x14ac:dyDescent="0.25">
      <c r="F98" t="s">
        <v>13</v>
      </c>
      <c r="G98" t="s">
        <v>110</v>
      </c>
      <c r="H98" t="str">
        <f t="shared" ref="H98:H129" si="3">CONCATENATE(F98," - ",G98)</f>
        <v>Buenos Aires - Veinticinco de Mayo</v>
      </c>
      <c r="I98">
        <v>2</v>
      </c>
    </row>
    <row r="99" spans="6:9" x14ac:dyDescent="0.25">
      <c r="F99" t="s">
        <v>13</v>
      </c>
      <c r="G99" t="s">
        <v>111</v>
      </c>
      <c r="H99" t="str">
        <f t="shared" si="3"/>
        <v>Buenos Aires - Villarino</v>
      </c>
      <c r="I99">
        <v>3</v>
      </c>
    </row>
    <row r="100" spans="6:9" x14ac:dyDescent="0.25">
      <c r="F100" t="s">
        <v>13</v>
      </c>
      <c r="G100" t="s">
        <v>112</v>
      </c>
      <c r="H100" t="str">
        <f t="shared" si="3"/>
        <v>Buenos Aires - Zárate</v>
      </c>
      <c r="I100">
        <v>2</v>
      </c>
    </row>
    <row r="101" spans="6:9" x14ac:dyDescent="0.25">
      <c r="F101" t="s">
        <v>162</v>
      </c>
      <c r="G101" t="s">
        <v>170</v>
      </c>
      <c r="H101" t="str">
        <f t="shared" si="3"/>
        <v>Chaco - Todo Chaco</v>
      </c>
      <c r="I101">
        <v>7</v>
      </c>
    </row>
    <row r="102" spans="6:9" x14ac:dyDescent="0.25">
      <c r="F102" t="s">
        <v>14</v>
      </c>
      <c r="G102" t="s">
        <v>114</v>
      </c>
      <c r="H102" t="str">
        <f t="shared" si="3"/>
        <v>Córdoba - General Roca Este</v>
      </c>
      <c r="I102">
        <v>12</v>
      </c>
    </row>
    <row r="103" spans="6:9" x14ac:dyDescent="0.25">
      <c r="F103" t="s">
        <v>14</v>
      </c>
      <c r="G103" t="s">
        <v>59</v>
      </c>
      <c r="H103" t="str">
        <f t="shared" si="3"/>
        <v>Córdoba - General San Martín</v>
      </c>
      <c r="I103">
        <v>10</v>
      </c>
    </row>
    <row r="104" spans="6:9" x14ac:dyDescent="0.25">
      <c r="F104" t="s">
        <v>14</v>
      </c>
      <c r="G104" t="s">
        <v>115</v>
      </c>
      <c r="H104" t="str">
        <f t="shared" si="3"/>
        <v>Córdoba - Juárez Celman</v>
      </c>
      <c r="I104">
        <v>10</v>
      </c>
    </row>
    <row r="105" spans="6:9" x14ac:dyDescent="0.25">
      <c r="F105" t="s">
        <v>14</v>
      </c>
      <c r="G105" t="s">
        <v>116</v>
      </c>
      <c r="H105" t="str">
        <f t="shared" si="3"/>
        <v>Córdoba - Marcos Juárez</v>
      </c>
      <c r="I105">
        <v>8</v>
      </c>
    </row>
    <row r="106" spans="6:9" x14ac:dyDescent="0.25">
      <c r="F106" t="s">
        <v>14</v>
      </c>
      <c r="G106" t="s">
        <v>174</v>
      </c>
      <c r="H106" t="str">
        <f t="shared" si="3"/>
        <v>Córdoba - Otros Córdoba</v>
      </c>
      <c r="I106">
        <v>13</v>
      </c>
    </row>
    <row r="107" spans="6:9" x14ac:dyDescent="0.25">
      <c r="F107" t="s">
        <v>14</v>
      </c>
      <c r="G107" t="s">
        <v>117</v>
      </c>
      <c r="H107" t="str">
        <f t="shared" si="3"/>
        <v>Córdoba - Presidente Roque Sáenz Peña</v>
      </c>
      <c r="I107">
        <v>11</v>
      </c>
    </row>
    <row r="108" spans="6:9" x14ac:dyDescent="0.25">
      <c r="F108" t="s">
        <v>14</v>
      </c>
      <c r="G108" t="s">
        <v>125</v>
      </c>
      <c r="H108" t="str">
        <f t="shared" si="3"/>
        <v xml:space="preserve">Córdoba - Río Cuarto </v>
      </c>
      <c r="I108">
        <v>12</v>
      </c>
    </row>
    <row r="109" spans="6:9" x14ac:dyDescent="0.25">
      <c r="F109" t="s">
        <v>14</v>
      </c>
      <c r="G109" t="s">
        <v>118</v>
      </c>
      <c r="H109" t="str">
        <f t="shared" si="3"/>
        <v>Córdoba - Río Primero</v>
      </c>
      <c r="I109">
        <v>11</v>
      </c>
    </row>
    <row r="110" spans="6:9" x14ac:dyDescent="0.25">
      <c r="F110" t="s">
        <v>14</v>
      </c>
      <c r="G110" t="s">
        <v>119</v>
      </c>
      <c r="H110" t="str">
        <f t="shared" si="3"/>
        <v>Córdoba - Río Segundo</v>
      </c>
      <c r="I110">
        <v>12</v>
      </c>
    </row>
    <row r="111" spans="6:9" x14ac:dyDescent="0.25">
      <c r="F111" t="s">
        <v>14</v>
      </c>
      <c r="G111" t="s">
        <v>120</v>
      </c>
      <c r="H111" t="str">
        <f t="shared" si="3"/>
        <v>Córdoba - San Justo</v>
      </c>
      <c r="I111">
        <v>9</v>
      </c>
    </row>
    <row r="112" spans="6:9" x14ac:dyDescent="0.25">
      <c r="F112" t="s">
        <v>14</v>
      </c>
      <c r="G112" t="s">
        <v>121</v>
      </c>
      <c r="H112" t="str">
        <f t="shared" si="3"/>
        <v>Córdoba - Tercero Arriba</v>
      </c>
      <c r="I112">
        <v>12</v>
      </c>
    </row>
    <row r="113" spans="6:9" x14ac:dyDescent="0.25">
      <c r="F113" t="s">
        <v>14</v>
      </c>
      <c r="G113" t="s">
        <v>122</v>
      </c>
      <c r="H113" t="str">
        <f t="shared" si="3"/>
        <v>Córdoba - Totoral</v>
      </c>
      <c r="I113">
        <v>12</v>
      </c>
    </row>
    <row r="114" spans="6:9" x14ac:dyDescent="0.25">
      <c r="F114" t="s">
        <v>14</v>
      </c>
      <c r="G114" t="s">
        <v>123</v>
      </c>
      <c r="H114" t="str">
        <f t="shared" si="3"/>
        <v>Córdoba - Tulumba</v>
      </c>
      <c r="I114">
        <v>12</v>
      </c>
    </row>
    <row r="115" spans="6:9" x14ac:dyDescent="0.25">
      <c r="F115" t="s">
        <v>14</v>
      </c>
      <c r="G115" t="s">
        <v>124</v>
      </c>
      <c r="H115" t="str">
        <f t="shared" si="3"/>
        <v>Córdoba - Unión</v>
      </c>
      <c r="I115">
        <v>9</v>
      </c>
    </row>
    <row r="116" spans="6:9" x14ac:dyDescent="0.25">
      <c r="F116" t="s">
        <v>1</v>
      </c>
      <c r="G116" t="s">
        <v>172</v>
      </c>
      <c r="H116" t="str">
        <f t="shared" si="3"/>
        <v>Entre Ríos - Todo Entre Ríos</v>
      </c>
      <c r="I116">
        <v>5</v>
      </c>
    </row>
    <row r="117" spans="6:9" x14ac:dyDescent="0.25">
      <c r="F117" t="s">
        <v>2</v>
      </c>
      <c r="G117" t="s">
        <v>148</v>
      </c>
      <c r="H117" t="str">
        <f t="shared" si="3"/>
        <v>La Pampa - Atreuco</v>
      </c>
      <c r="I117">
        <v>14</v>
      </c>
    </row>
    <row r="118" spans="6:9" x14ac:dyDescent="0.25">
      <c r="F118" t="s">
        <v>2</v>
      </c>
      <c r="G118" t="s">
        <v>154</v>
      </c>
      <c r="H118" t="str">
        <f t="shared" si="3"/>
        <v>La Pampa - Capital</v>
      </c>
      <c r="I118">
        <v>15</v>
      </c>
    </row>
    <row r="119" spans="6:9" x14ac:dyDescent="0.25">
      <c r="F119" t="s">
        <v>2</v>
      </c>
      <c r="G119" t="s">
        <v>147</v>
      </c>
      <c r="H119" t="str">
        <f t="shared" si="3"/>
        <v>La Pampa - Catriló</v>
      </c>
      <c r="I119">
        <v>14</v>
      </c>
    </row>
    <row r="120" spans="6:9" x14ac:dyDescent="0.25">
      <c r="F120" t="s">
        <v>2</v>
      </c>
      <c r="G120" t="s">
        <v>144</v>
      </c>
      <c r="H120" t="str">
        <f t="shared" si="3"/>
        <v>La Pampa - Chapaleufú</v>
      </c>
      <c r="I120">
        <v>15</v>
      </c>
    </row>
    <row r="121" spans="6:9" x14ac:dyDescent="0.25">
      <c r="F121" t="s">
        <v>2</v>
      </c>
      <c r="G121" t="s">
        <v>153</v>
      </c>
      <c r="H121" t="str">
        <f t="shared" si="3"/>
        <v>La Pampa - Conhelo</v>
      </c>
      <c r="I121">
        <v>15</v>
      </c>
    </row>
    <row r="122" spans="6:9" x14ac:dyDescent="0.25">
      <c r="F122" t="s">
        <v>2</v>
      </c>
      <c r="G122" t="s">
        <v>149</v>
      </c>
      <c r="H122" t="str">
        <f t="shared" si="3"/>
        <v>La Pampa - Guatraché</v>
      </c>
      <c r="I122">
        <v>14</v>
      </c>
    </row>
    <row r="123" spans="6:9" x14ac:dyDescent="0.25">
      <c r="F123" t="s">
        <v>2</v>
      </c>
      <c r="G123" t="s">
        <v>145</v>
      </c>
      <c r="H123" t="str">
        <f t="shared" si="3"/>
        <v>La Pampa - Maracó</v>
      </c>
      <c r="I123">
        <v>14</v>
      </c>
    </row>
    <row r="124" spans="6:9" x14ac:dyDescent="0.25">
      <c r="F124" t="s">
        <v>2</v>
      </c>
      <c r="G124" t="s">
        <v>173</v>
      </c>
      <c r="H124" t="str">
        <f t="shared" si="3"/>
        <v>La Pampa - Otros La Pampa</v>
      </c>
      <c r="I124">
        <v>15</v>
      </c>
    </row>
    <row r="125" spans="6:9" x14ac:dyDescent="0.25">
      <c r="F125" t="s">
        <v>2</v>
      </c>
      <c r="G125" t="s">
        <v>146</v>
      </c>
      <c r="H125" t="str">
        <f t="shared" si="3"/>
        <v>La Pampa - Quemú Quemú</v>
      </c>
      <c r="I125">
        <v>14</v>
      </c>
    </row>
    <row r="126" spans="6:9" x14ac:dyDescent="0.25">
      <c r="F126" t="s">
        <v>2</v>
      </c>
      <c r="G126" t="s">
        <v>152</v>
      </c>
      <c r="H126" t="str">
        <f t="shared" si="3"/>
        <v>La Pampa - Rancul</v>
      </c>
      <c r="I126">
        <v>15</v>
      </c>
    </row>
    <row r="127" spans="6:9" x14ac:dyDescent="0.25">
      <c r="F127" t="s">
        <v>2</v>
      </c>
      <c r="G127" t="s">
        <v>150</v>
      </c>
      <c r="H127" t="str">
        <f t="shared" si="3"/>
        <v>La Pampa - Realicó</v>
      </c>
      <c r="I127">
        <v>15</v>
      </c>
    </row>
    <row r="128" spans="6:9" x14ac:dyDescent="0.25">
      <c r="F128" t="s">
        <v>2</v>
      </c>
      <c r="G128" t="s">
        <v>155</v>
      </c>
      <c r="H128" t="str">
        <f t="shared" si="3"/>
        <v>La Pampa - Toay</v>
      </c>
      <c r="I128">
        <v>15</v>
      </c>
    </row>
    <row r="129" spans="6:9" x14ac:dyDescent="0.25">
      <c r="F129" t="s">
        <v>2</v>
      </c>
      <c r="G129" t="s">
        <v>151</v>
      </c>
      <c r="H129" t="str">
        <f t="shared" si="3"/>
        <v>La Pampa - Trenel</v>
      </c>
      <c r="I129">
        <v>15</v>
      </c>
    </row>
    <row r="130" spans="6:9" x14ac:dyDescent="0.25">
      <c r="F130" t="s">
        <v>2</v>
      </c>
      <c r="G130" t="s">
        <v>156</v>
      </c>
      <c r="H130" t="str">
        <f t="shared" ref="H130:H160" si="4">CONCATENATE(F130," - ",G130)</f>
        <v>La Pampa - Utracán</v>
      </c>
      <c r="I130">
        <v>14</v>
      </c>
    </row>
    <row r="131" spans="6:9" x14ac:dyDescent="0.25">
      <c r="F131" t="s">
        <v>164</v>
      </c>
      <c r="G131" t="s">
        <v>169</v>
      </c>
      <c r="H131" t="str">
        <f t="shared" si="4"/>
        <v>Salta - Todo Salta</v>
      </c>
      <c r="I131">
        <v>7</v>
      </c>
    </row>
    <row r="132" spans="6:9" x14ac:dyDescent="0.25">
      <c r="F132" t="s">
        <v>177</v>
      </c>
      <c r="G132" t="s">
        <v>19</v>
      </c>
      <c r="H132" t="str">
        <f t="shared" si="4"/>
        <v>San Luis - Ayacucho</v>
      </c>
      <c r="I132">
        <v>18</v>
      </c>
    </row>
    <row r="133" spans="6:9" x14ac:dyDescent="0.25">
      <c r="F133" t="s">
        <v>177</v>
      </c>
      <c r="G133" t="s">
        <v>127</v>
      </c>
      <c r="H133" t="str">
        <f t="shared" si="4"/>
        <v>San Luis - Belgrano</v>
      </c>
      <c r="I133">
        <v>18</v>
      </c>
    </row>
    <row r="134" spans="6:9" x14ac:dyDescent="0.25">
      <c r="F134" t="s">
        <v>177</v>
      </c>
      <c r="G134" t="s">
        <v>154</v>
      </c>
      <c r="H134" t="str">
        <f t="shared" si="4"/>
        <v>San Luis - Capital</v>
      </c>
      <c r="I134">
        <v>17</v>
      </c>
    </row>
    <row r="135" spans="6:9" x14ac:dyDescent="0.25">
      <c r="F135" t="s">
        <v>177</v>
      </c>
      <c r="G135" t="s">
        <v>35</v>
      </c>
      <c r="H135" t="str">
        <f t="shared" si="4"/>
        <v>San Luis - Chacabuco</v>
      </c>
      <c r="I135">
        <v>18</v>
      </c>
    </row>
    <row r="136" spans="6:9" x14ac:dyDescent="0.25">
      <c r="F136" t="s">
        <v>177</v>
      </c>
      <c r="G136" t="s">
        <v>179</v>
      </c>
      <c r="H136" t="str">
        <f t="shared" si="4"/>
        <v>San Luis - Dupuy</v>
      </c>
      <c r="I136">
        <v>17</v>
      </c>
    </row>
    <row r="137" spans="6:9" x14ac:dyDescent="0.25">
      <c r="F137" t="s">
        <v>177</v>
      </c>
      <c r="G137" t="s">
        <v>178</v>
      </c>
      <c r="H137" t="str">
        <f t="shared" si="4"/>
        <v>San Luis - Gobernador Pedernera</v>
      </c>
      <c r="I137">
        <v>17</v>
      </c>
    </row>
    <row r="138" spans="6:9" x14ac:dyDescent="0.25">
      <c r="F138" t="s">
        <v>177</v>
      </c>
      <c r="G138" t="s">
        <v>64</v>
      </c>
      <c r="H138" t="str">
        <f t="shared" si="4"/>
        <v>San Luis - Junín</v>
      </c>
      <c r="I138">
        <v>18</v>
      </c>
    </row>
    <row r="139" spans="6:9" x14ac:dyDescent="0.25">
      <c r="F139" t="s">
        <v>177</v>
      </c>
      <c r="G139" t="s">
        <v>180</v>
      </c>
      <c r="H139" t="str">
        <f t="shared" si="4"/>
        <v>San Luis - Pringles</v>
      </c>
      <c r="I139">
        <v>18</v>
      </c>
    </row>
    <row r="140" spans="6:9" x14ac:dyDescent="0.25">
      <c r="F140" t="s">
        <v>177</v>
      </c>
      <c r="G140" t="s">
        <v>142</v>
      </c>
      <c r="H140" t="str">
        <f t="shared" si="4"/>
        <v>San Luis - San Martín</v>
      </c>
      <c r="I140">
        <v>18</v>
      </c>
    </row>
    <row r="141" spans="6:9" x14ac:dyDescent="0.25">
      <c r="F141" t="s">
        <v>168</v>
      </c>
      <c r="G141" t="s">
        <v>126</v>
      </c>
      <c r="H141" t="str">
        <f t="shared" si="4"/>
        <v>Santa Fé - 9 de Julio</v>
      </c>
      <c r="I141">
        <v>61</v>
      </c>
    </row>
    <row r="142" spans="6:9" x14ac:dyDescent="0.25">
      <c r="F142" t="s">
        <v>168</v>
      </c>
      <c r="G142" t="s">
        <v>127</v>
      </c>
      <c r="H142" t="str">
        <f t="shared" si="4"/>
        <v>Santa Fé - Belgrano</v>
      </c>
      <c r="I142">
        <v>62</v>
      </c>
    </row>
    <row r="143" spans="6:9" x14ac:dyDescent="0.25">
      <c r="F143" t="s">
        <v>168</v>
      </c>
      <c r="G143" t="s">
        <v>128</v>
      </c>
      <c r="H143" t="str">
        <f t="shared" si="4"/>
        <v>Santa Fé - Caseros</v>
      </c>
      <c r="I143">
        <v>63</v>
      </c>
    </row>
    <row r="144" spans="6:9" x14ac:dyDescent="0.25">
      <c r="F144" t="s">
        <v>168</v>
      </c>
      <c r="G144" t="s">
        <v>129</v>
      </c>
      <c r="H144" t="str">
        <f t="shared" si="4"/>
        <v>Santa Fé - Castellanos</v>
      </c>
      <c r="I144">
        <v>62</v>
      </c>
    </row>
    <row r="145" spans="6:9" x14ac:dyDescent="0.25">
      <c r="F145" t="s">
        <v>168</v>
      </c>
      <c r="G145" t="s">
        <v>130</v>
      </c>
      <c r="H145" t="str">
        <f t="shared" si="4"/>
        <v>Santa Fé - Constitución</v>
      </c>
      <c r="I145">
        <v>63</v>
      </c>
    </row>
    <row r="146" spans="6:9" x14ac:dyDescent="0.25">
      <c r="F146" t="s">
        <v>168</v>
      </c>
      <c r="G146" t="s">
        <v>131</v>
      </c>
      <c r="H146" t="str">
        <f t="shared" si="4"/>
        <v>Santa Fé - Garay</v>
      </c>
      <c r="I146">
        <v>61</v>
      </c>
    </row>
    <row r="147" spans="6:9" x14ac:dyDescent="0.25">
      <c r="F147" t="s">
        <v>168</v>
      </c>
      <c r="G147" t="s">
        <v>132</v>
      </c>
      <c r="H147" t="str">
        <f t="shared" si="4"/>
        <v>Santa Fé - General López</v>
      </c>
      <c r="I147">
        <v>64</v>
      </c>
    </row>
    <row r="148" spans="6:9" x14ac:dyDescent="0.25">
      <c r="F148" t="s">
        <v>168</v>
      </c>
      <c r="G148" t="s">
        <v>133</v>
      </c>
      <c r="H148" t="str">
        <f t="shared" si="4"/>
        <v>Santa Fé - General Obligado</v>
      </c>
      <c r="I148">
        <v>61</v>
      </c>
    </row>
    <row r="149" spans="6:9" x14ac:dyDescent="0.25">
      <c r="F149" t="s">
        <v>168</v>
      </c>
      <c r="G149" t="s">
        <v>134</v>
      </c>
      <c r="H149" t="str">
        <f t="shared" si="4"/>
        <v>Santa Fé - Iriondo</v>
      </c>
      <c r="I149">
        <v>61</v>
      </c>
    </row>
    <row r="150" spans="6:9" x14ac:dyDescent="0.25">
      <c r="F150" t="s">
        <v>168</v>
      </c>
      <c r="G150" t="s">
        <v>135</v>
      </c>
      <c r="H150" t="str">
        <f t="shared" si="4"/>
        <v>Santa Fé - La Capital</v>
      </c>
      <c r="I150">
        <v>61</v>
      </c>
    </row>
    <row r="151" spans="6:9" x14ac:dyDescent="0.25">
      <c r="F151" t="s">
        <v>168</v>
      </c>
      <c r="G151" t="s">
        <v>136</v>
      </c>
      <c r="H151" t="str">
        <f t="shared" si="4"/>
        <v>Santa Fé - Las Colonias</v>
      </c>
      <c r="I151">
        <v>61</v>
      </c>
    </row>
    <row r="152" spans="6:9" x14ac:dyDescent="0.25">
      <c r="F152" t="s">
        <v>168</v>
      </c>
      <c r="G152" t="s">
        <v>137</v>
      </c>
      <c r="H152" t="str">
        <f t="shared" si="4"/>
        <v>Santa Fé - Rosario</v>
      </c>
      <c r="I152">
        <v>63</v>
      </c>
    </row>
    <row r="153" spans="6:9" x14ac:dyDescent="0.25">
      <c r="F153" t="s">
        <v>168</v>
      </c>
      <c r="G153" t="s">
        <v>138</v>
      </c>
      <c r="H153" t="str">
        <f t="shared" si="4"/>
        <v>Santa Fé - San Cristóbal</v>
      </c>
      <c r="I153">
        <v>61</v>
      </c>
    </row>
    <row r="154" spans="6:9" x14ac:dyDescent="0.25">
      <c r="F154" t="s">
        <v>168</v>
      </c>
      <c r="G154" t="s">
        <v>139</v>
      </c>
      <c r="H154" t="str">
        <f t="shared" si="4"/>
        <v>Santa Fé - San Javier</v>
      </c>
      <c r="I154">
        <v>61</v>
      </c>
    </row>
    <row r="155" spans="6:9" x14ac:dyDescent="0.25">
      <c r="F155" t="s">
        <v>168</v>
      </c>
      <c r="G155" t="s">
        <v>140</v>
      </c>
      <c r="H155" t="str">
        <f t="shared" si="4"/>
        <v>Santa Fé - San Jerónimo</v>
      </c>
      <c r="I155">
        <v>62</v>
      </c>
    </row>
    <row r="156" spans="6:9" x14ac:dyDescent="0.25">
      <c r="F156" t="s">
        <v>168</v>
      </c>
      <c r="G156" t="s">
        <v>120</v>
      </c>
      <c r="H156" t="str">
        <f t="shared" si="4"/>
        <v>Santa Fé - San Justo</v>
      </c>
      <c r="I156">
        <v>61</v>
      </c>
    </row>
    <row r="157" spans="6:9" x14ac:dyDescent="0.25">
      <c r="F157" t="s">
        <v>168</v>
      </c>
      <c r="G157" t="s">
        <v>141</v>
      </c>
      <c r="H157" t="str">
        <f t="shared" si="4"/>
        <v>Santa Fé - San Lorenzo</v>
      </c>
      <c r="I157">
        <v>63</v>
      </c>
    </row>
    <row r="158" spans="6:9" x14ac:dyDescent="0.25">
      <c r="F158" t="s">
        <v>168</v>
      </c>
      <c r="G158" t="s">
        <v>142</v>
      </c>
      <c r="H158" t="str">
        <f t="shared" si="4"/>
        <v>Santa Fé - San Martín</v>
      </c>
      <c r="I158">
        <v>62</v>
      </c>
    </row>
    <row r="159" spans="6:9" x14ac:dyDescent="0.25">
      <c r="F159" t="s">
        <v>168</v>
      </c>
      <c r="G159" t="s">
        <v>143</v>
      </c>
      <c r="H159" t="str">
        <f t="shared" si="4"/>
        <v>Santa Fé - Vera</v>
      </c>
      <c r="I159">
        <v>61</v>
      </c>
    </row>
    <row r="160" spans="6:9" x14ac:dyDescent="0.25">
      <c r="F160" t="s">
        <v>163</v>
      </c>
      <c r="G160" t="s">
        <v>171</v>
      </c>
      <c r="H160" t="str">
        <f t="shared" si="4"/>
        <v>Santiago del Estero - Todo Santiago del Estero</v>
      </c>
      <c r="I160">
        <v>7</v>
      </c>
    </row>
  </sheetData>
  <sortState xmlns:xlrd2="http://schemas.microsoft.com/office/spreadsheetml/2017/richdata2" ref="F2:I160">
    <sortCondition ref="H2:H160"/>
  </sortState>
  <phoneticPr fontId="2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90263-17DD-4D3D-A0E1-EB620E142FC3}">
  <dimension ref="A1:Q141"/>
  <sheetViews>
    <sheetView workbookViewId="0">
      <selection sqref="A1:S142"/>
    </sheetView>
  </sheetViews>
  <sheetFormatPr baseColWidth="10" defaultRowHeight="15" x14ac:dyDescent="0.25"/>
  <cols>
    <col min="1" max="1" width="7" bestFit="1" customWidth="1"/>
    <col min="2" max="2" width="6.42578125" customWidth="1"/>
    <col min="3" max="3" width="7.140625" bestFit="1" customWidth="1"/>
    <col min="4" max="4" width="5.28515625" bestFit="1" customWidth="1"/>
    <col min="8" max="8" width="25.28515625" bestFit="1" customWidth="1"/>
    <col min="9" max="9" width="4" customWidth="1"/>
    <col min="14" max="14" width="9.5703125" bestFit="1" customWidth="1"/>
    <col min="15" max="15" width="7.7109375" customWidth="1"/>
    <col min="16" max="16" width="10.5703125" customWidth="1"/>
  </cols>
  <sheetData>
    <row r="1" spans="1:17" x14ac:dyDescent="0.25">
      <c r="A1" t="s">
        <v>5</v>
      </c>
      <c r="B1" t="s">
        <v>161</v>
      </c>
      <c r="C1" t="s">
        <v>181</v>
      </c>
      <c r="D1" t="s">
        <v>176</v>
      </c>
      <c r="H1" s="2" t="s">
        <v>185</v>
      </c>
      <c r="J1" s="2" t="s">
        <v>200</v>
      </c>
      <c r="N1" s="4" t="s">
        <v>191</v>
      </c>
      <c r="Q1" s="2" t="s">
        <v>198</v>
      </c>
    </row>
    <row r="2" spans="1:17" x14ac:dyDescent="0.25">
      <c r="A2">
        <v>1</v>
      </c>
      <c r="B2">
        <v>1</v>
      </c>
      <c r="C2">
        <f t="shared" ref="C2:C33" si="0">(A2*1000)+(B2)</f>
        <v>1001</v>
      </c>
      <c r="D2">
        <v>2.2000000000000002</v>
      </c>
      <c r="H2" s="1" t="s">
        <v>189</v>
      </c>
      <c r="I2" s="1">
        <v>3</v>
      </c>
      <c r="J2" s="1">
        <v>0</v>
      </c>
      <c r="N2" t="s">
        <v>196</v>
      </c>
      <c r="O2" t="s">
        <v>181</v>
      </c>
      <c r="P2" t="s">
        <v>195</v>
      </c>
    </row>
    <row r="3" spans="1:17" x14ac:dyDescent="0.25">
      <c r="A3">
        <v>1</v>
      </c>
      <c r="B3">
        <v>2</v>
      </c>
      <c r="C3">
        <f t="shared" si="0"/>
        <v>1002</v>
      </c>
      <c r="D3">
        <v>2.6</v>
      </c>
      <c r="H3" s="1" t="s">
        <v>210</v>
      </c>
      <c r="I3" s="19">
        <v>4</v>
      </c>
      <c r="J3" s="1">
        <v>2</v>
      </c>
      <c r="N3" t="s">
        <v>193</v>
      </c>
      <c r="O3">
        <v>1</v>
      </c>
      <c r="P3" s="3">
        <v>928.5</v>
      </c>
      <c r="Q3" s="3">
        <v>4</v>
      </c>
    </row>
    <row r="4" spans="1:17" x14ac:dyDescent="0.25">
      <c r="A4">
        <v>1</v>
      </c>
      <c r="B4">
        <v>3</v>
      </c>
      <c r="C4">
        <f t="shared" si="0"/>
        <v>1003</v>
      </c>
      <c r="D4">
        <v>3.1</v>
      </c>
      <c r="H4" s="1" t="s">
        <v>208</v>
      </c>
      <c r="I4" s="19">
        <v>5</v>
      </c>
      <c r="J4" s="1">
        <v>1.6</v>
      </c>
      <c r="N4" t="s">
        <v>194</v>
      </c>
      <c r="O4">
        <v>2</v>
      </c>
      <c r="P4" s="3">
        <v>1</v>
      </c>
      <c r="Q4" s="3">
        <v>5000</v>
      </c>
    </row>
    <row r="5" spans="1:17" x14ac:dyDescent="0.25">
      <c r="A5">
        <v>1</v>
      </c>
      <c r="B5">
        <v>4</v>
      </c>
      <c r="C5">
        <f t="shared" si="0"/>
        <v>1004</v>
      </c>
      <c r="D5">
        <v>3.35</v>
      </c>
      <c r="H5" s="1" t="s">
        <v>211</v>
      </c>
      <c r="I5" s="1">
        <v>1</v>
      </c>
      <c r="J5" s="1">
        <v>2.2999999999999998</v>
      </c>
      <c r="N5" t="s">
        <v>192</v>
      </c>
      <c r="O5">
        <v>3</v>
      </c>
      <c r="P5" s="3">
        <v>1</v>
      </c>
      <c r="Q5" s="3">
        <v>1</v>
      </c>
    </row>
    <row r="6" spans="1:17" x14ac:dyDescent="0.25">
      <c r="A6">
        <v>1</v>
      </c>
      <c r="B6">
        <v>5</v>
      </c>
      <c r="C6">
        <f t="shared" si="0"/>
        <v>1005</v>
      </c>
      <c r="D6">
        <v>1.95</v>
      </c>
      <c r="H6" s="1" t="s">
        <v>209</v>
      </c>
      <c r="I6" s="19">
        <v>6</v>
      </c>
      <c r="J6" s="1">
        <v>1.8</v>
      </c>
      <c r="N6" t="s">
        <v>0</v>
      </c>
      <c r="O6" t="s">
        <v>0</v>
      </c>
      <c r="P6" t="s">
        <v>0</v>
      </c>
    </row>
    <row r="7" spans="1:17" x14ac:dyDescent="0.25">
      <c r="A7">
        <v>1</v>
      </c>
      <c r="B7">
        <v>7</v>
      </c>
      <c r="C7">
        <f t="shared" si="0"/>
        <v>1007</v>
      </c>
      <c r="D7">
        <v>2.5</v>
      </c>
      <c r="H7" s="1" t="s">
        <v>165</v>
      </c>
      <c r="I7" s="1">
        <v>2</v>
      </c>
      <c r="J7" s="1">
        <v>2</v>
      </c>
      <c r="N7" t="s">
        <v>0</v>
      </c>
      <c r="O7" t="s">
        <v>0</v>
      </c>
      <c r="P7" t="s">
        <v>0</v>
      </c>
    </row>
    <row r="8" spans="1:17" x14ac:dyDescent="0.25">
      <c r="A8">
        <v>1</v>
      </c>
      <c r="B8">
        <v>8</v>
      </c>
      <c r="C8">
        <f t="shared" si="0"/>
        <v>1008</v>
      </c>
      <c r="D8">
        <v>3</v>
      </c>
    </row>
    <row r="9" spans="1:17" x14ac:dyDescent="0.25">
      <c r="A9">
        <v>1</v>
      </c>
      <c r="B9">
        <v>9</v>
      </c>
      <c r="C9">
        <f t="shared" si="0"/>
        <v>1009</v>
      </c>
      <c r="D9">
        <v>3.8</v>
      </c>
    </row>
    <row r="10" spans="1:17" x14ac:dyDescent="0.25">
      <c r="A10">
        <v>1</v>
      </c>
      <c r="B10">
        <v>10</v>
      </c>
      <c r="C10">
        <f t="shared" si="0"/>
        <v>1010</v>
      </c>
      <c r="D10">
        <v>5.9</v>
      </c>
    </row>
    <row r="11" spans="1:17" x14ac:dyDescent="0.25">
      <c r="A11">
        <v>1</v>
      </c>
      <c r="B11">
        <v>11</v>
      </c>
      <c r="C11">
        <f t="shared" si="0"/>
        <v>1011</v>
      </c>
      <c r="D11">
        <v>6</v>
      </c>
    </row>
    <row r="12" spans="1:17" x14ac:dyDescent="0.25">
      <c r="A12">
        <v>1</v>
      </c>
      <c r="B12">
        <v>12</v>
      </c>
      <c r="C12">
        <f t="shared" si="0"/>
        <v>1012</v>
      </c>
      <c r="D12">
        <v>6.5</v>
      </c>
    </row>
    <row r="13" spans="1:17" x14ac:dyDescent="0.25">
      <c r="A13">
        <v>1</v>
      </c>
      <c r="B13">
        <v>13</v>
      </c>
      <c r="C13">
        <f t="shared" si="0"/>
        <v>1013</v>
      </c>
      <c r="D13">
        <v>8</v>
      </c>
    </row>
    <row r="14" spans="1:17" x14ac:dyDescent="0.25">
      <c r="A14">
        <v>1</v>
      </c>
      <c r="B14">
        <v>14</v>
      </c>
      <c r="C14">
        <f t="shared" si="0"/>
        <v>1014</v>
      </c>
      <c r="D14">
        <v>4.5</v>
      </c>
    </row>
    <row r="15" spans="1:17" x14ac:dyDescent="0.25">
      <c r="A15">
        <v>1</v>
      </c>
      <c r="B15">
        <v>15</v>
      </c>
      <c r="C15">
        <f t="shared" si="0"/>
        <v>1015</v>
      </c>
      <c r="D15">
        <v>5.4</v>
      </c>
    </row>
    <row r="16" spans="1:17" x14ac:dyDescent="0.25">
      <c r="A16">
        <v>1</v>
      </c>
      <c r="B16">
        <v>17</v>
      </c>
      <c r="C16">
        <f t="shared" si="0"/>
        <v>1017</v>
      </c>
      <c r="D16">
        <v>9</v>
      </c>
    </row>
    <row r="17" spans="1:4" x14ac:dyDescent="0.25">
      <c r="A17">
        <v>1</v>
      </c>
      <c r="B17">
        <v>18</v>
      </c>
      <c r="C17">
        <f t="shared" si="0"/>
        <v>1018</v>
      </c>
      <c r="D17">
        <v>9.5</v>
      </c>
    </row>
    <row r="18" spans="1:4" x14ac:dyDescent="0.25">
      <c r="A18">
        <v>1</v>
      </c>
      <c r="B18">
        <v>61</v>
      </c>
      <c r="C18">
        <f t="shared" si="0"/>
        <v>1061</v>
      </c>
      <c r="D18">
        <v>2.16</v>
      </c>
    </row>
    <row r="19" spans="1:4" x14ac:dyDescent="0.25">
      <c r="A19">
        <v>1</v>
      </c>
      <c r="B19">
        <v>62</v>
      </c>
      <c r="C19">
        <f t="shared" si="0"/>
        <v>1062</v>
      </c>
      <c r="D19">
        <v>2.44</v>
      </c>
    </row>
    <row r="20" spans="1:4" x14ac:dyDescent="0.25">
      <c r="A20">
        <v>1</v>
      </c>
      <c r="B20">
        <v>63</v>
      </c>
      <c r="C20">
        <f t="shared" si="0"/>
        <v>1063</v>
      </c>
      <c r="D20">
        <v>2.84</v>
      </c>
    </row>
    <row r="21" spans="1:4" x14ac:dyDescent="0.25">
      <c r="A21">
        <v>1</v>
      </c>
      <c r="B21">
        <v>64</v>
      </c>
      <c r="C21">
        <f t="shared" si="0"/>
        <v>1064</v>
      </c>
      <c r="D21">
        <v>3.5</v>
      </c>
    </row>
    <row r="22" spans="1:4" x14ac:dyDescent="0.25">
      <c r="A22">
        <v>2</v>
      </c>
      <c r="B22">
        <v>1</v>
      </c>
      <c r="C22">
        <f t="shared" si="0"/>
        <v>2001</v>
      </c>
      <c r="D22">
        <v>2.6</v>
      </c>
    </row>
    <row r="23" spans="1:4" x14ac:dyDescent="0.25">
      <c r="A23">
        <v>2</v>
      </c>
      <c r="B23">
        <v>2</v>
      </c>
      <c r="C23">
        <f t="shared" si="0"/>
        <v>2002</v>
      </c>
      <c r="D23">
        <v>2.9</v>
      </c>
    </row>
    <row r="24" spans="1:4" x14ac:dyDescent="0.25">
      <c r="A24">
        <v>2</v>
      </c>
      <c r="B24">
        <v>3</v>
      </c>
      <c r="C24">
        <f t="shared" si="0"/>
        <v>2003</v>
      </c>
      <c r="D24">
        <v>3.25</v>
      </c>
    </row>
    <row r="25" spans="1:4" x14ac:dyDescent="0.25">
      <c r="A25">
        <v>2</v>
      </c>
      <c r="B25">
        <v>4</v>
      </c>
      <c r="C25">
        <f t="shared" si="0"/>
        <v>2004</v>
      </c>
      <c r="D25">
        <v>3.5</v>
      </c>
    </row>
    <row r="26" spans="1:4" x14ac:dyDescent="0.25">
      <c r="A26">
        <v>2</v>
      </c>
      <c r="B26">
        <v>5</v>
      </c>
      <c r="C26">
        <f t="shared" si="0"/>
        <v>2005</v>
      </c>
      <c r="D26">
        <v>2.1</v>
      </c>
    </row>
    <row r="27" spans="1:4" x14ac:dyDescent="0.25">
      <c r="A27">
        <v>2</v>
      </c>
      <c r="B27">
        <v>7</v>
      </c>
      <c r="C27">
        <f t="shared" si="0"/>
        <v>2007</v>
      </c>
      <c r="D27">
        <v>2.6</v>
      </c>
    </row>
    <row r="28" spans="1:4" x14ac:dyDescent="0.25">
      <c r="A28">
        <v>2</v>
      </c>
      <c r="B28">
        <v>8</v>
      </c>
      <c r="C28">
        <f t="shared" si="0"/>
        <v>2008</v>
      </c>
      <c r="D28">
        <v>3.2</v>
      </c>
    </row>
    <row r="29" spans="1:4" x14ac:dyDescent="0.25">
      <c r="A29">
        <v>2</v>
      </c>
      <c r="B29">
        <v>9</v>
      </c>
      <c r="C29">
        <f t="shared" si="0"/>
        <v>2009</v>
      </c>
      <c r="D29">
        <v>4.0999999999999996</v>
      </c>
    </row>
    <row r="30" spans="1:4" x14ac:dyDescent="0.25">
      <c r="A30">
        <v>2</v>
      </c>
      <c r="B30">
        <v>10</v>
      </c>
      <c r="C30">
        <f t="shared" si="0"/>
        <v>2010</v>
      </c>
      <c r="D30">
        <v>6</v>
      </c>
    </row>
    <row r="31" spans="1:4" x14ac:dyDescent="0.25">
      <c r="A31">
        <v>2</v>
      </c>
      <c r="B31">
        <v>11</v>
      </c>
      <c r="C31">
        <f t="shared" si="0"/>
        <v>2011</v>
      </c>
      <c r="D31">
        <v>6.1</v>
      </c>
    </row>
    <row r="32" spans="1:4" x14ac:dyDescent="0.25">
      <c r="A32">
        <v>2</v>
      </c>
      <c r="B32">
        <v>12</v>
      </c>
      <c r="C32">
        <f t="shared" si="0"/>
        <v>2012</v>
      </c>
      <c r="D32">
        <v>6.6</v>
      </c>
    </row>
    <row r="33" spans="1:4" x14ac:dyDescent="0.25">
      <c r="A33">
        <v>2</v>
      </c>
      <c r="B33">
        <v>13</v>
      </c>
      <c r="C33">
        <f t="shared" si="0"/>
        <v>2013</v>
      </c>
      <c r="D33">
        <v>8.1</v>
      </c>
    </row>
    <row r="34" spans="1:4" x14ac:dyDescent="0.25">
      <c r="A34">
        <v>2</v>
      </c>
      <c r="B34">
        <v>14</v>
      </c>
      <c r="C34">
        <f t="shared" ref="C34:C65" si="1">(A34*1000)+(B34)</f>
        <v>2014</v>
      </c>
      <c r="D34">
        <v>4.8</v>
      </c>
    </row>
    <row r="35" spans="1:4" x14ac:dyDescent="0.25">
      <c r="A35">
        <v>2</v>
      </c>
      <c r="B35">
        <v>15</v>
      </c>
      <c r="C35">
        <f t="shared" si="1"/>
        <v>2015</v>
      </c>
      <c r="D35">
        <v>5.8</v>
      </c>
    </row>
    <row r="36" spans="1:4" x14ac:dyDescent="0.25">
      <c r="A36">
        <v>2</v>
      </c>
      <c r="B36">
        <v>17</v>
      </c>
      <c r="C36">
        <f t="shared" si="1"/>
        <v>2017</v>
      </c>
      <c r="D36">
        <v>9.1999999999999993</v>
      </c>
    </row>
    <row r="37" spans="1:4" x14ac:dyDescent="0.25">
      <c r="A37">
        <v>2</v>
      </c>
      <c r="B37">
        <v>18</v>
      </c>
      <c r="C37">
        <f t="shared" si="1"/>
        <v>2018</v>
      </c>
      <c r="D37">
        <v>9.6999999999999993</v>
      </c>
    </row>
    <row r="38" spans="1:4" x14ac:dyDescent="0.25">
      <c r="A38">
        <v>2</v>
      </c>
      <c r="B38">
        <v>61</v>
      </c>
      <c r="C38">
        <f t="shared" si="1"/>
        <v>2061</v>
      </c>
      <c r="D38">
        <v>2.37</v>
      </c>
    </row>
    <row r="39" spans="1:4" x14ac:dyDescent="0.25">
      <c r="A39">
        <v>2</v>
      </c>
      <c r="B39">
        <v>62</v>
      </c>
      <c r="C39">
        <f t="shared" si="1"/>
        <v>2062</v>
      </c>
      <c r="D39">
        <v>2.7</v>
      </c>
    </row>
    <row r="40" spans="1:4" x14ac:dyDescent="0.25">
      <c r="A40">
        <v>2</v>
      </c>
      <c r="B40">
        <v>63</v>
      </c>
      <c r="C40">
        <f t="shared" si="1"/>
        <v>2063</v>
      </c>
      <c r="D40">
        <v>3.6</v>
      </c>
    </row>
    <row r="41" spans="1:4" x14ac:dyDescent="0.25">
      <c r="A41">
        <v>2</v>
      </c>
      <c r="B41">
        <v>64</v>
      </c>
      <c r="C41">
        <f t="shared" si="1"/>
        <v>2064</v>
      </c>
      <c r="D41">
        <v>3.6</v>
      </c>
    </row>
    <row r="42" spans="1:4" x14ac:dyDescent="0.25">
      <c r="A42">
        <v>3</v>
      </c>
      <c r="B42">
        <v>1</v>
      </c>
      <c r="C42">
        <f t="shared" si="1"/>
        <v>3001</v>
      </c>
      <c r="D42">
        <v>2.2000000000000002</v>
      </c>
    </row>
    <row r="43" spans="1:4" x14ac:dyDescent="0.25">
      <c r="A43">
        <v>3</v>
      </c>
      <c r="B43">
        <v>2</v>
      </c>
      <c r="C43">
        <f t="shared" si="1"/>
        <v>3002</v>
      </c>
      <c r="D43">
        <v>2.6</v>
      </c>
    </row>
    <row r="44" spans="1:4" x14ac:dyDescent="0.25">
      <c r="A44">
        <v>3</v>
      </c>
      <c r="B44">
        <v>3</v>
      </c>
      <c r="C44">
        <f t="shared" si="1"/>
        <v>3003</v>
      </c>
      <c r="D44">
        <v>3.1</v>
      </c>
    </row>
    <row r="45" spans="1:4" x14ac:dyDescent="0.25">
      <c r="A45">
        <v>3</v>
      </c>
      <c r="B45">
        <v>4</v>
      </c>
      <c r="C45">
        <f t="shared" si="1"/>
        <v>3004</v>
      </c>
      <c r="D45">
        <v>3.35</v>
      </c>
    </row>
    <row r="46" spans="1:4" x14ac:dyDescent="0.25">
      <c r="A46">
        <v>3</v>
      </c>
      <c r="B46">
        <v>5</v>
      </c>
      <c r="C46">
        <f t="shared" si="1"/>
        <v>3005</v>
      </c>
      <c r="D46">
        <v>2.1</v>
      </c>
    </row>
    <row r="47" spans="1:4" x14ac:dyDescent="0.25">
      <c r="A47">
        <v>3</v>
      </c>
      <c r="B47">
        <v>7</v>
      </c>
      <c r="C47">
        <f t="shared" si="1"/>
        <v>3007</v>
      </c>
      <c r="D47">
        <v>2.5</v>
      </c>
    </row>
    <row r="48" spans="1:4" x14ac:dyDescent="0.25">
      <c r="A48">
        <v>3</v>
      </c>
      <c r="B48">
        <v>8</v>
      </c>
      <c r="C48">
        <f t="shared" si="1"/>
        <v>3008</v>
      </c>
      <c r="D48">
        <v>3</v>
      </c>
    </row>
    <row r="49" spans="1:4" x14ac:dyDescent="0.25">
      <c r="A49">
        <v>3</v>
      </c>
      <c r="B49">
        <v>9</v>
      </c>
      <c r="C49">
        <f t="shared" si="1"/>
        <v>3009</v>
      </c>
      <c r="D49">
        <v>3.8</v>
      </c>
    </row>
    <row r="50" spans="1:4" x14ac:dyDescent="0.25">
      <c r="A50">
        <v>3</v>
      </c>
      <c r="B50">
        <v>10</v>
      </c>
      <c r="C50">
        <f t="shared" si="1"/>
        <v>3010</v>
      </c>
      <c r="D50">
        <v>5.9</v>
      </c>
    </row>
    <row r="51" spans="1:4" x14ac:dyDescent="0.25">
      <c r="A51">
        <v>3</v>
      </c>
      <c r="B51">
        <v>11</v>
      </c>
      <c r="C51">
        <f t="shared" si="1"/>
        <v>3011</v>
      </c>
      <c r="D51">
        <v>6</v>
      </c>
    </row>
    <row r="52" spans="1:4" x14ac:dyDescent="0.25">
      <c r="A52">
        <v>3</v>
      </c>
      <c r="B52">
        <v>12</v>
      </c>
      <c r="C52">
        <f t="shared" si="1"/>
        <v>3012</v>
      </c>
      <c r="D52">
        <v>6.5</v>
      </c>
    </row>
    <row r="53" spans="1:4" x14ac:dyDescent="0.25">
      <c r="A53">
        <v>3</v>
      </c>
      <c r="B53">
        <v>13</v>
      </c>
      <c r="C53">
        <f t="shared" si="1"/>
        <v>3013</v>
      </c>
      <c r="D53">
        <v>8</v>
      </c>
    </row>
    <row r="54" spans="1:4" x14ac:dyDescent="0.25">
      <c r="A54">
        <v>3</v>
      </c>
      <c r="B54">
        <v>14</v>
      </c>
      <c r="C54">
        <f t="shared" si="1"/>
        <v>3014</v>
      </c>
      <c r="D54">
        <v>4.5</v>
      </c>
    </row>
    <row r="55" spans="1:4" x14ac:dyDescent="0.25">
      <c r="A55">
        <v>3</v>
      </c>
      <c r="B55">
        <v>15</v>
      </c>
      <c r="C55">
        <f t="shared" si="1"/>
        <v>3015</v>
      </c>
      <c r="D55">
        <v>5.4</v>
      </c>
    </row>
    <row r="56" spans="1:4" x14ac:dyDescent="0.25">
      <c r="A56">
        <v>3</v>
      </c>
      <c r="B56">
        <v>17</v>
      </c>
      <c r="C56">
        <f t="shared" si="1"/>
        <v>3017</v>
      </c>
      <c r="D56">
        <v>9</v>
      </c>
    </row>
    <row r="57" spans="1:4" x14ac:dyDescent="0.25">
      <c r="A57">
        <v>3</v>
      </c>
      <c r="B57">
        <v>18</v>
      </c>
      <c r="C57">
        <f t="shared" si="1"/>
        <v>3018</v>
      </c>
      <c r="D57">
        <v>9.5</v>
      </c>
    </row>
    <row r="58" spans="1:4" x14ac:dyDescent="0.25">
      <c r="A58">
        <v>3</v>
      </c>
      <c r="B58">
        <v>61</v>
      </c>
      <c r="C58">
        <f t="shared" si="1"/>
        <v>3061</v>
      </c>
      <c r="D58">
        <v>2.16</v>
      </c>
    </row>
    <row r="59" spans="1:4" x14ac:dyDescent="0.25">
      <c r="A59">
        <v>3</v>
      </c>
      <c r="B59">
        <v>62</v>
      </c>
      <c r="C59">
        <f t="shared" si="1"/>
        <v>3062</v>
      </c>
      <c r="D59">
        <v>2.44</v>
      </c>
    </row>
    <row r="60" spans="1:4" x14ac:dyDescent="0.25">
      <c r="A60">
        <v>3</v>
      </c>
      <c r="B60">
        <v>63</v>
      </c>
      <c r="C60">
        <f t="shared" si="1"/>
        <v>3063</v>
      </c>
      <c r="D60">
        <v>0</v>
      </c>
    </row>
    <row r="61" spans="1:4" x14ac:dyDescent="0.25">
      <c r="A61">
        <v>3</v>
      </c>
      <c r="B61">
        <v>64</v>
      </c>
      <c r="C61">
        <f t="shared" si="1"/>
        <v>3064</v>
      </c>
      <c r="D61">
        <v>3.5</v>
      </c>
    </row>
    <row r="62" spans="1:4" x14ac:dyDescent="0.25">
      <c r="A62">
        <v>4</v>
      </c>
      <c r="B62">
        <v>1</v>
      </c>
      <c r="C62">
        <f t="shared" si="1"/>
        <v>4001</v>
      </c>
      <c r="D62">
        <v>1.8</v>
      </c>
    </row>
    <row r="63" spans="1:4" x14ac:dyDescent="0.25">
      <c r="A63">
        <v>4</v>
      </c>
      <c r="B63">
        <v>2</v>
      </c>
      <c r="C63">
        <f t="shared" si="1"/>
        <v>4002</v>
      </c>
      <c r="D63">
        <v>1.85</v>
      </c>
    </row>
    <row r="64" spans="1:4" x14ac:dyDescent="0.25">
      <c r="A64">
        <v>4</v>
      </c>
      <c r="B64">
        <v>3</v>
      </c>
      <c r="C64">
        <f t="shared" si="1"/>
        <v>4003</v>
      </c>
      <c r="D64">
        <v>2.6</v>
      </c>
    </row>
    <row r="65" spans="1:4" x14ac:dyDescent="0.25">
      <c r="A65">
        <v>4</v>
      </c>
      <c r="B65">
        <v>4</v>
      </c>
      <c r="C65">
        <f t="shared" si="1"/>
        <v>4004</v>
      </c>
      <c r="D65">
        <v>2.75</v>
      </c>
    </row>
    <row r="66" spans="1:4" x14ac:dyDescent="0.25">
      <c r="A66">
        <v>4</v>
      </c>
      <c r="B66">
        <v>5</v>
      </c>
      <c r="C66">
        <f t="shared" ref="C66:C97" si="2">(A66*1000)+(B66)</f>
        <v>4005</v>
      </c>
      <c r="D66">
        <v>1.45</v>
      </c>
    </row>
    <row r="67" spans="1:4" x14ac:dyDescent="0.25">
      <c r="A67">
        <v>4</v>
      </c>
      <c r="B67">
        <v>7</v>
      </c>
      <c r="C67">
        <f t="shared" si="2"/>
        <v>4007</v>
      </c>
      <c r="D67">
        <v>2</v>
      </c>
    </row>
    <row r="68" spans="1:4" x14ac:dyDescent="0.25">
      <c r="A68">
        <v>4</v>
      </c>
      <c r="B68">
        <v>8</v>
      </c>
      <c r="C68">
        <f t="shared" si="2"/>
        <v>4008</v>
      </c>
      <c r="D68">
        <v>2.6</v>
      </c>
    </row>
    <row r="69" spans="1:4" x14ac:dyDescent="0.25">
      <c r="A69">
        <v>4</v>
      </c>
      <c r="B69">
        <v>9</v>
      </c>
      <c r="C69">
        <f t="shared" si="2"/>
        <v>4009</v>
      </c>
      <c r="D69">
        <v>3</v>
      </c>
    </row>
    <row r="70" spans="1:4" x14ac:dyDescent="0.25">
      <c r="A70">
        <v>4</v>
      </c>
      <c r="B70">
        <v>10</v>
      </c>
      <c r="C70">
        <f t="shared" si="2"/>
        <v>4010</v>
      </c>
      <c r="D70">
        <v>5</v>
      </c>
    </row>
    <row r="71" spans="1:4" x14ac:dyDescent="0.25">
      <c r="A71">
        <v>4</v>
      </c>
      <c r="B71">
        <v>11</v>
      </c>
      <c r="C71">
        <f t="shared" si="2"/>
        <v>4011</v>
      </c>
      <c r="D71">
        <v>5.5</v>
      </c>
    </row>
    <row r="72" spans="1:4" x14ac:dyDescent="0.25">
      <c r="A72">
        <v>4</v>
      </c>
      <c r="B72">
        <v>12</v>
      </c>
      <c r="C72">
        <f t="shared" si="2"/>
        <v>4012</v>
      </c>
      <c r="D72">
        <v>6</v>
      </c>
    </row>
    <row r="73" spans="1:4" x14ac:dyDescent="0.25">
      <c r="A73">
        <v>4</v>
      </c>
      <c r="B73">
        <v>13</v>
      </c>
      <c r="C73">
        <f t="shared" si="2"/>
        <v>4013</v>
      </c>
      <c r="D73">
        <v>7.8</v>
      </c>
    </row>
    <row r="74" spans="1:4" x14ac:dyDescent="0.25">
      <c r="A74">
        <v>4</v>
      </c>
      <c r="B74">
        <v>14</v>
      </c>
      <c r="C74">
        <f t="shared" si="2"/>
        <v>4014</v>
      </c>
      <c r="D74">
        <v>4</v>
      </c>
    </row>
    <row r="75" spans="1:4" x14ac:dyDescent="0.25">
      <c r="A75">
        <v>4</v>
      </c>
      <c r="B75">
        <v>15</v>
      </c>
      <c r="C75">
        <f t="shared" si="2"/>
        <v>4015</v>
      </c>
      <c r="D75">
        <v>4.5</v>
      </c>
    </row>
    <row r="76" spans="1:4" x14ac:dyDescent="0.25">
      <c r="A76">
        <v>4</v>
      </c>
      <c r="B76">
        <v>17</v>
      </c>
      <c r="C76">
        <f t="shared" si="2"/>
        <v>4017</v>
      </c>
      <c r="D76">
        <v>8.6999999999999993</v>
      </c>
    </row>
    <row r="77" spans="1:4" x14ac:dyDescent="0.25">
      <c r="A77">
        <v>4</v>
      </c>
      <c r="B77">
        <v>18</v>
      </c>
      <c r="C77">
        <f t="shared" si="2"/>
        <v>4018</v>
      </c>
      <c r="D77">
        <v>8.8000000000000007</v>
      </c>
    </row>
    <row r="78" spans="1:4" x14ac:dyDescent="0.25">
      <c r="A78">
        <v>4</v>
      </c>
      <c r="B78">
        <v>61</v>
      </c>
      <c r="C78">
        <f t="shared" si="2"/>
        <v>4061</v>
      </c>
      <c r="D78">
        <v>1.45</v>
      </c>
    </row>
    <row r="79" spans="1:4" x14ac:dyDescent="0.25">
      <c r="A79">
        <v>4</v>
      </c>
      <c r="B79">
        <v>62</v>
      </c>
      <c r="C79">
        <f t="shared" si="2"/>
        <v>4062</v>
      </c>
      <c r="D79">
        <v>1.5</v>
      </c>
    </row>
    <row r="80" spans="1:4" x14ac:dyDescent="0.25">
      <c r="A80">
        <v>4</v>
      </c>
      <c r="B80">
        <v>63</v>
      </c>
      <c r="C80">
        <f t="shared" si="2"/>
        <v>4063</v>
      </c>
      <c r="D80">
        <v>0</v>
      </c>
    </row>
    <row r="81" spans="1:4" x14ac:dyDescent="0.25">
      <c r="A81">
        <v>4</v>
      </c>
      <c r="B81">
        <v>64</v>
      </c>
      <c r="C81">
        <f t="shared" si="2"/>
        <v>4064</v>
      </c>
      <c r="D81">
        <v>2.6</v>
      </c>
    </row>
    <row r="82" spans="1:4" x14ac:dyDescent="0.25">
      <c r="A82">
        <v>5</v>
      </c>
      <c r="B82">
        <v>1</v>
      </c>
      <c r="C82">
        <f t="shared" si="2"/>
        <v>5001</v>
      </c>
      <c r="D82">
        <v>2.2000000000000002</v>
      </c>
    </row>
    <row r="83" spans="1:4" x14ac:dyDescent="0.25">
      <c r="A83">
        <v>5</v>
      </c>
      <c r="B83">
        <v>2</v>
      </c>
      <c r="C83">
        <f t="shared" si="2"/>
        <v>5002</v>
      </c>
      <c r="D83">
        <v>2.2000000000000002</v>
      </c>
    </row>
    <row r="84" spans="1:4" x14ac:dyDescent="0.25">
      <c r="A84">
        <v>5</v>
      </c>
      <c r="B84">
        <v>3</v>
      </c>
      <c r="C84">
        <f t="shared" si="2"/>
        <v>5003</v>
      </c>
      <c r="D84">
        <v>2.8</v>
      </c>
    </row>
    <row r="85" spans="1:4" x14ac:dyDescent="0.25">
      <c r="A85">
        <v>5</v>
      </c>
      <c r="B85">
        <v>4</v>
      </c>
      <c r="C85">
        <f t="shared" si="2"/>
        <v>5004</v>
      </c>
      <c r="D85">
        <v>3.1</v>
      </c>
    </row>
    <row r="86" spans="1:4" x14ac:dyDescent="0.25">
      <c r="A86">
        <v>5</v>
      </c>
      <c r="B86">
        <v>5</v>
      </c>
      <c r="C86">
        <f t="shared" si="2"/>
        <v>5005</v>
      </c>
      <c r="D86">
        <v>1.5</v>
      </c>
    </row>
    <row r="87" spans="1:4" x14ac:dyDescent="0.25">
      <c r="A87">
        <v>5</v>
      </c>
      <c r="B87">
        <v>7</v>
      </c>
      <c r="C87">
        <f t="shared" si="2"/>
        <v>5007</v>
      </c>
      <c r="D87">
        <v>2.2000000000000002</v>
      </c>
    </row>
    <row r="88" spans="1:4" x14ac:dyDescent="0.25">
      <c r="A88">
        <v>5</v>
      </c>
      <c r="B88">
        <v>8</v>
      </c>
      <c r="C88">
        <f t="shared" si="2"/>
        <v>5008</v>
      </c>
      <c r="D88">
        <v>2.8</v>
      </c>
    </row>
    <row r="89" spans="1:4" x14ac:dyDescent="0.25">
      <c r="A89">
        <v>5</v>
      </c>
      <c r="B89">
        <v>9</v>
      </c>
      <c r="C89">
        <f t="shared" si="2"/>
        <v>5009</v>
      </c>
      <c r="D89">
        <v>3.5</v>
      </c>
    </row>
    <row r="90" spans="1:4" x14ac:dyDescent="0.25">
      <c r="A90">
        <v>5</v>
      </c>
      <c r="B90">
        <v>10</v>
      </c>
      <c r="C90">
        <f t="shared" si="2"/>
        <v>5010</v>
      </c>
      <c r="D90">
        <v>5.3</v>
      </c>
    </row>
    <row r="91" spans="1:4" x14ac:dyDescent="0.25">
      <c r="A91">
        <v>5</v>
      </c>
      <c r="B91">
        <v>11</v>
      </c>
      <c r="C91">
        <f t="shared" si="2"/>
        <v>5011</v>
      </c>
      <c r="D91">
        <v>5.9</v>
      </c>
    </row>
    <row r="92" spans="1:4" x14ac:dyDescent="0.25">
      <c r="A92">
        <v>5</v>
      </c>
      <c r="B92">
        <v>12</v>
      </c>
      <c r="C92">
        <f t="shared" si="2"/>
        <v>5012</v>
      </c>
      <c r="D92">
        <v>6.2</v>
      </c>
    </row>
    <row r="93" spans="1:4" x14ac:dyDescent="0.25">
      <c r="A93">
        <v>5</v>
      </c>
      <c r="B93">
        <v>13</v>
      </c>
      <c r="C93">
        <f t="shared" si="2"/>
        <v>5013</v>
      </c>
      <c r="D93">
        <v>7.9</v>
      </c>
    </row>
    <row r="94" spans="1:4" x14ac:dyDescent="0.25">
      <c r="A94">
        <v>5</v>
      </c>
      <c r="B94">
        <v>14</v>
      </c>
      <c r="C94">
        <f t="shared" si="2"/>
        <v>5014</v>
      </c>
      <c r="D94">
        <v>4</v>
      </c>
    </row>
    <row r="95" spans="1:4" x14ac:dyDescent="0.25">
      <c r="A95">
        <v>5</v>
      </c>
      <c r="B95">
        <v>15</v>
      </c>
      <c r="C95">
        <f t="shared" si="2"/>
        <v>5015</v>
      </c>
      <c r="D95">
        <v>4.8</v>
      </c>
    </row>
    <row r="96" spans="1:4" x14ac:dyDescent="0.25">
      <c r="A96">
        <v>5</v>
      </c>
      <c r="B96">
        <v>17</v>
      </c>
      <c r="C96">
        <f t="shared" si="2"/>
        <v>5017</v>
      </c>
      <c r="D96">
        <v>8.8000000000000007</v>
      </c>
    </row>
    <row r="97" spans="1:4" x14ac:dyDescent="0.25">
      <c r="A97">
        <v>5</v>
      </c>
      <c r="B97">
        <v>18</v>
      </c>
      <c r="C97">
        <f t="shared" si="2"/>
        <v>5018</v>
      </c>
      <c r="D97">
        <v>8.9</v>
      </c>
    </row>
    <row r="98" spans="1:4" x14ac:dyDescent="0.25">
      <c r="A98">
        <v>5</v>
      </c>
      <c r="B98">
        <v>61</v>
      </c>
      <c r="C98">
        <f t="shared" ref="C98:C129" si="3">(A98*1000)+(B98)</f>
        <v>5061</v>
      </c>
      <c r="D98">
        <v>2</v>
      </c>
    </row>
    <row r="99" spans="1:4" x14ac:dyDescent="0.25">
      <c r="A99">
        <v>5</v>
      </c>
      <c r="B99">
        <v>62</v>
      </c>
      <c r="C99">
        <f t="shared" si="3"/>
        <v>5062</v>
      </c>
      <c r="D99">
        <v>2.1</v>
      </c>
    </row>
    <row r="100" spans="1:4" x14ac:dyDescent="0.25">
      <c r="A100">
        <v>5</v>
      </c>
      <c r="B100">
        <v>63</v>
      </c>
      <c r="C100">
        <f t="shared" si="3"/>
        <v>5063</v>
      </c>
      <c r="D100">
        <v>0</v>
      </c>
    </row>
    <row r="101" spans="1:4" x14ac:dyDescent="0.25">
      <c r="A101">
        <v>5</v>
      </c>
      <c r="B101">
        <v>64</v>
      </c>
      <c r="C101">
        <f t="shared" si="3"/>
        <v>5064</v>
      </c>
      <c r="D101">
        <v>3</v>
      </c>
    </row>
    <row r="102" spans="1:4" x14ac:dyDescent="0.25">
      <c r="A102">
        <v>6</v>
      </c>
      <c r="B102">
        <v>1</v>
      </c>
      <c r="C102">
        <f t="shared" si="3"/>
        <v>6001</v>
      </c>
      <c r="D102">
        <v>2.6</v>
      </c>
    </row>
    <row r="103" spans="1:4" x14ac:dyDescent="0.25">
      <c r="A103">
        <v>6</v>
      </c>
      <c r="B103">
        <v>2</v>
      </c>
      <c r="C103">
        <f t="shared" si="3"/>
        <v>6002</v>
      </c>
      <c r="D103">
        <v>2.6</v>
      </c>
    </row>
    <row r="104" spans="1:4" x14ac:dyDescent="0.25">
      <c r="A104">
        <v>6</v>
      </c>
      <c r="B104">
        <v>3</v>
      </c>
      <c r="C104">
        <f t="shared" si="3"/>
        <v>6003</v>
      </c>
      <c r="D104">
        <v>3.35</v>
      </c>
    </row>
    <row r="105" spans="1:4" x14ac:dyDescent="0.25">
      <c r="A105">
        <v>6</v>
      </c>
      <c r="B105">
        <v>4</v>
      </c>
      <c r="C105">
        <f t="shared" si="3"/>
        <v>6004</v>
      </c>
      <c r="D105">
        <v>3.5</v>
      </c>
    </row>
    <row r="106" spans="1:4" x14ac:dyDescent="0.25">
      <c r="A106">
        <v>6</v>
      </c>
      <c r="B106">
        <v>5</v>
      </c>
      <c r="C106">
        <f t="shared" si="3"/>
        <v>6005</v>
      </c>
      <c r="D106">
        <v>1.8</v>
      </c>
    </row>
    <row r="107" spans="1:4" x14ac:dyDescent="0.25">
      <c r="A107">
        <v>6</v>
      </c>
      <c r="B107">
        <v>7</v>
      </c>
      <c r="C107">
        <f t="shared" si="3"/>
        <v>6007</v>
      </c>
      <c r="D107">
        <v>2.5</v>
      </c>
    </row>
    <row r="108" spans="1:4" x14ac:dyDescent="0.25">
      <c r="A108">
        <v>6</v>
      </c>
      <c r="B108">
        <v>8</v>
      </c>
      <c r="C108">
        <f t="shared" si="3"/>
        <v>6008</v>
      </c>
      <c r="D108">
        <v>3</v>
      </c>
    </row>
    <row r="109" spans="1:4" x14ac:dyDescent="0.25">
      <c r="A109">
        <v>6</v>
      </c>
      <c r="B109">
        <v>9</v>
      </c>
      <c r="C109">
        <f t="shared" si="3"/>
        <v>6009</v>
      </c>
      <c r="D109">
        <v>4</v>
      </c>
    </row>
    <row r="110" spans="1:4" x14ac:dyDescent="0.25">
      <c r="A110">
        <v>6</v>
      </c>
      <c r="B110">
        <v>10</v>
      </c>
      <c r="C110">
        <f t="shared" si="3"/>
        <v>6010</v>
      </c>
      <c r="D110">
        <v>6</v>
      </c>
    </row>
    <row r="111" spans="1:4" x14ac:dyDescent="0.25">
      <c r="A111">
        <v>6</v>
      </c>
      <c r="B111">
        <v>11</v>
      </c>
      <c r="C111">
        <f t="shared" si="3"/>
        <v>6011</v>
      </c>
      <c r="D111">
        <v>6.1</v>
      </c>
    </row>
    <row r="112" spans="1:4" x14ac:dyDescent="0.25">
      <c r="A112">
        <v>6</v>
      </c>
      <c r="B112">
        <v>12</v>
      </c>
      <c r="C112">
        <f t="shared" si="3"/>
        <v>6012</v>
      </c>
      <c r="D112">
        <v>6.4</v>
      </c>
    </row>
    <row r="113" spans="1:4" x14ac:dyDescent="0.25">
      <c r="A113">
        <v>6</v>
      </c>
      <c r="B113">
        <v>13</v>
      </c>
      <c r="C113">
        <f t="shared" si="3"/>
        <v>6013</v>
      </c>
      <c r="D113">
        <v>8</v>
      </c>
    </row>
    <row r="114" spans="1:4" x14ac:dyDescent="0.25">
      <c r="A114">
        <v>6</v>
      </c>
      <c r="B114">
        <v>14</v>
      </c>
      <c r="C114">
        <f t="shared" si="3"/>
        <v>6014</v>
      </c>
      <c r="D114">
        <v>4.5</v>
      </c>
    </row>
    <row r="115" spans="1:4" x14ac:dyDescent="0.25">
      <c r="A115">
        <v>6</v>
      </c>
      <c r="B115">
        <v>15</v>
      </c>
      <c r="C115">
        <f t="shared" si="3"/>
        <v>6015</v>
      </c>
      <c r="D115">
        <v>5.4</v>
      </c>
    </row>
    <row r="116" spans="1:4" x14ac:dyDescent="0.25">
      <c r="A116">
        <v>6</v>
      </c>
      <c r="B116">
        <v>17</v>
      </c>
      <c r="C116">
        <f t="shared" si="3"/>
        <v>6017</v>
      </c>
      <c r="D116">
        <v>9.1999999999999993</v>
      </c>
    </row>
    <row r="117" spans="1:4" x14ac:dyDescent="0.25">
      <c r="A117">
        <v>6</v>
      </c>
      <c r="B117">
        <v>18</v>
      </c>
      <c r="C117">
        <f t="shared" si="3"/>
        <v>6018</v>
      </c>
      <c r="D117">
        <v>9.6999999999999993</v>
      </c>
    </row>
    <row r="118" spans="1:4" x14ac:dyDescent="0.25">
      <c r="A118">
        <v>6</v>
      </c>
      <c r="B118">
        <v>61</v>
      </c>
      <c r="C118">
        <f t="shared" si="3"/>
        <v>6061</v>
      </c>
      <c r="D118">
        <v>2.25</v>
      </c>
    </row>
    <row r="119" spans="1:4" x14ac:dyDescent="0.25">
      <c r="A119">
        <v>6</v>
      </c>
      <c r="B119">
        <v>62</v>
      </c>
      <c r="C119">
        <f t="shared" si="3"/>
        <v>6062</v>
      </c>
      <c r="D119">
        <v>2.76</v>
      </c>
    </row>
    <row r="120" spans="1:4" x14ac:dyDescent="0.25">
      <c r="A120">
        <v>6</v>
      </c>
      <c r="B120">
        <v>63</v>
      </c>
      <c r="C120">
        <f t="shared" si="3"/>
        <v>6063</v>
      </c>
      <c r="D120">
        <v>0</v>
      </c>
    </row>
    <row r="121" spans="1:4" x14ac:dyDescent="0.25">
      <c r="A121">
        <v>6</v>
      </c>
      <c r="B121">
        <v>64</v>
      </c>
      <c r="C121">
        <f t="shared" si="3"/>
        <v>6064</v>
      </c>
      <c r="D121">
        <v>3.3</v>
      </c>
    </row>
    <row r="122" spans="1:4" x14ac:dyDescent="0.25">
      <c r="A122">
        <v>7</v>
      </c>
      <c r="B122">
        <v>1</v>
      </c>
      <c r="C122">
        <f t="shared" si="3"/>
        <v>7001</v>
      </c>
      <c r="D122">
        <v>4</v>
      </c>
    </row>
    <row r="123" spans="1:4" x14ac:dyDescent="0.25">
      <c r="A123">
        <v>7</v>
      </c>
      <c r="B123">
        <v>2</v>
      </c>
      <c r="C123">
        <f t="shared" si="3"/>
        <v>7002</v>
      </c>
      <c r="D123">
        <v>4</v>
      </c>
    </row>
    <row r="124" spans="1:4" x14ac:dyDescent="0.25">
      <c r="A124">
        <v>7</v>
      </c>
      <c r="B124">
        <v>3</v>
      </c>
      <c r="C124">
        <f t="shared" si="3"/>
        <v>7003</v>
      </c>
      <c r="D124">
        <v>4.4000000000000004</v>
      </c>
    </row>
    <row r="125" spans="1:4" x14ac:dyDescent="0.25">
      <c r="A125">
        <v>7</v>
      </c>
      <c r="B125">
        <v>4</v>
      </c>
      <c r="C125">
        <f t="shared" si="3"/>
        <v>7004</v>
      </c>
      <c r="D125">
        <v>4.88</v>
      </c>
    </row>
    <row r="126" spans="1:4" x14ac:dyDescent="0.25">
      <c r="A126">
        <v>7</v>
      </c>
      <c r="B126">
        <v>5</v>
      </c>
      <c r="C126">
        <f t="shared" si="3"/>
        <v>7005</v>
      </c>
      <c r="D126">
        <v>3.2</v>
      </c>
    </row>
    <row r="127" spans="1:4" x14ac:dyDescent="0.25">
      <c r="A127">
        <v>7</v>
      </c>
      <c r="B127">
        <v>7</v>
      </c>
      <c r="C127">
        <f t="shared" si="3"/>
        <v>7007</v>
      </c>
      <c r="D127">
        <v>3.84</v>
      </c>
    </row>
    <row r="128" spans="1:4" x14ac:dyDescent="0.25">
      <c r="A128">
        <v>7</v>
      </c>
      <c r="B128">
        <v>8</v>
      </c>
      <c r="C128">
        <f t="shared" si="3"/>
        <v>7008</v>
      </c>
      <c r="D128">
        <v>0</v>
      </c>
    </row>
    <row r="129" spans="1:4" x14ac:dyDescent="0.25">
      <c r="A129">
        <v>7</v>
      </c>
      <c r="B129">
        <v>9</v>
      </c>
      <c r="C129">
        <f t="shared" si="3"/>
        <v>7009</v>
      </c>
      <c r="D129">
        <v>0</v>
      </c>
    </row>
    <row r="130" spans="1:4" x14ac:dyDescent="0.25">
      <c r="A130">
        <v>7</v>
      </c>
      <c r="B130">
        <v>10</v>
      </c>
      <c r="C130">
        <f t="shared" ref="C130:C141" si="4">(A130*1000)+(B130)</f>
        <v>7010</v>
      </c>
      <c r="D130">
        <v>0</v>
      </c>
    </row>
    <row r="131" spans="1:4" x14ac:dyDescent="0.25">
      <c r="A131">
        <v>7</v>
      </c>
      <c r="B131">
        <v>11</v>
      </c>
      <c r="C131">
        <f t="shared" si="4"/>
        <v>7011</v>
      </c>
      <c r="D131">
        <v>0</v>
      </c>
    </row>
    <row r="132" spans="1:4" x14ac:dyDescent="0.25">
      <c r="A132">
        <v>7</v>
      </c>
      <c r="B132">
        <v>12</v>
      </c>
      <c r="C132">
        <f t="shared" si="4"/>
        <v>7012</v>
      </c>
      <c r="D132">
        <v>0</v>
      </c>
    </row>
    <row r="133" spans="1:4" x14ac:dyDescent="0.25">
      <c r="A133">
        <v>7</v>
      </c>
      <c r="B133">
        <v>13</v>
      </c>
      <c r="C133">
        <f t="shared" si="4"/>
        <v>7013</v>
      </c>
      <c r="D133">
        <v>0</v>
      </c>
    </row>
    <row r="134" spans="1:4" x14ac:dyDescent="0.25">
      <c r="A134">
        <v>7</v>
      </c>
      <c r="B134">
        <v>14</v>
      </c>
      <c r="C134">
        <f t="shared" si="4"/>
        <v>7014</v>
      </c>
      <c r="D134">
        <v>0</v>
      </c>
    </row>
    <row r="135" spans="1:4" x14ac:dyDescent="0.25">
      <c r="A135">
        <v>7</v>
      </c>
      <c r="B135">
        <v>15</v>
      </c>
      <c r="C135">
        <f t="shared" si="4"/>
        <v>7015</v>
      </c>
      <c r="D135">
        <v>0</v>
      </c>
    </row>
    <row r="136" spans="1:4" x14ac:dyDescent="0.25">
      <c r="A136">
        <v>7</v>
      </c>
      <c r="B136">
        <v>17</v>
      </c>
      <c r="C136">
        <f t="shared" si="4"/>
        <v>7017</v>
      </c>
      <c r="D136">
        <v>0</v>
      </c>
    </row>
    <row r="137" spans="1:4" x14ac:dyDescent="0.25">
      <c r="A137">
        <v>7</v>
      </c>
      <c r="B137">
        <v>18</v>
      </c>
      <c r="C137">
        <f t="shared" si="4"/>
        <v>7018</v>
      </c>
      <c r="D137">
        <v>0</v>
      </c>
    </row>
    <row r="138" spans="1:4" x14ac:dyDescent="0.25">
      <c r="A138">
        <v>7</v>
      </c>
      <c r="B138">
        <v>61</v>
      </c>
      <c r="C138">
        <f t="shared" si="4"/>
        <v>7061</v>
      </c>
      <c r="D138">
        <v>4</v>
      </c>
    </row>
    <row r="139" spans="1:4" x14ac:dyDescent="0.25">
      <c r="A139">
        <v>7</v>
      </c>
      <c r="B139">
        <v>62</v>
      </c>
      <c r="C139">
        <f t="shared" si="4"/>
        <v>7062</v>
      </c>
      <c r="D139">
        <v>4</v>
      </c>
    </row>
    <row r="140" spans="1:4" x14ac:dyDescent="0.25">
      <c r="A140">
        <v>7</v>
      </c>
      <c r="B140">
        <v>63</v>
      </c>
      <c r="C140">
        <f t="shared" si="4"/>
        <v>7063</v>
      </c>
      <c r="D140">
        <v>0</v>
      </c>
    </row>
    <row r="141" spans="1:4" x14ac:dyDescent="0.25">
      <c r="A141">
        <v>7</v>
      </c>
      <c r="B141">
        <v>64</v>
      </c>
      <c r="C141">
        <f t="shared" si="4"/>
        <v>7064</v>
      </c>
      <c r="D141">
        <v>4</v>
      </c>
    </row>
  </sheetData>
  <sortState xmlns:xlrd2="http://schemas.microsoft.com/office/spreadsheetml/2017/richdata2" ref="A2:D141">
    <sortCondition ref="C2:C14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B1B3C-893B-4650-93D2-C9F80D142A6C}">
  <dimension ref="A1:U17"/>
  <sheetViews>
    <sheetView tabSelected="1" zoomScale="114" zoomScaleNormal="115" workbookViewId="0">
      <selection activeCell="G18" sqref="G18"/>
    </sheetView>
  </sheetViews>
  <sheetFormatPr baseColWidth="10" defaultRowHeight="15" x14ac:dyDescent="0.25"/>
  <cols>
    <col min="1" max="1" width="4.28515625" customWidth="1"/>
    <col min="2" max="2" width="17.85546875" customWidth="1"/>
    <col min="4" max="4" width="8.5703125" bestFit="1" customWidth="1"/>
    <col min="5" max="5" width="18.85546875" customWidth="1"/>
    <col min="6" max="6" width="17.7109375" hidden="1" customWidth="1"/>
    <col min="7" max="7" width="25.5703125" customWidth="1"/>
    <col min="8" max="8" width="24.7109375" customWidth="1"/>
    <col min="9" max="9" width="15.85546875" hidden="1" customWidth="1"/>
    <col min="10" max="10" width="13.5703125" hidden="1" customWidth="1"/>
    <col min="11" max="11" width="0.140625" hidden="1" customWidth="1"/>
    <col min="12" max="12" width="5.28515625" hidden="1" customWidth="1"/>
    <col min="13" max="13" width="5.5703125" hidden="1" customWidth="1"/>
    <col min="14" max="14" width="6.7109375" hidden="1" customWidth="1"/>
    <col min="15" max="15" width="7.28515625" hidden="1" customWidth="1"/>
    <col min="16" max="16" width="9.42578125" hidden="1" customWidth="1"/>
    <col min="17" max="17" width="6.140625" hidden="1" customWidth="1"/>
    <col min="18" max="18" width="9.28515625" hidden="1" customWidth="1"/>
    <col min="19" max="19" width="26.140625" customWidth="1"/>
    <col min="20" max="20" width="0.140625" customWidth="1"/>
    <col min="21" max="21" width="5.28515625" customWidth="1"/>
    <col min="22" max="22" width="5.42578125" customWidth="1"/>
  </cols>
  <sheetData>
    <row r="1" spans="1:2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7"/>
    </row>
    <row r="2" spans="1:21" x14ac:dyDescent="0.25">
      <c r="A2" s="8"/>
      <c r="B2" t="s">
        <v>190</v>
      </c>
      <c r="C2" s="36" t="s">
        <v>193</v>
      </c>
      <c r="U2" s="12"/>
    </row>
    <row r="3" spans="1:21" ht="15.75" thickBot="1" x14ac:dyDescent="0.3">
      <c r="A3" s="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U3" s="12"/>
    </row>
    <row r="4" spans="1:21" ht="15.75" thickBot="1" x14ac:dyDescent="0.3">
      <c r="A4" s="8"/>
      <c r="B4" s="24" t="s">
        <v>205</v>
      </c>
      <c r="C4" s="25" t="s">
        <v>6</v>
      </c>
      <c r="D4" s="25" t="s">
        <v>197</v>
      </c>
      <c r="E4" s="25" t="s">
        <v>158</v>
      </c>
      <c r="F4" s="25" t="s">
        <v>4</v>
      </c>
      <c r="G4" s="25" t="s">
        <v>204</v>
      </c>
      <c r="H4" s="25" t="s">
        <v>166</v>
      </c>
      <c r="I4" s="25" t="s">
        <v>182</v>
      </c>
      <c r="J4" s="25" t="s">
        <v>183</v>
      </c>
      <c r="K4" s="25"/>
      <c r="L4" s="25" t="s">
        <v>176</v>
      </c>
      <c r="M4" s="25" t="s">
        <v>159</v>
      </c>
      <c r="N4" s="25" t="s">
        <v>186</v>
      </c>
      <c r="O4" s="25" t="s">
        <v>184</v>
      </c>
      <c r="P4" s="25" t="s">
        <v>187</v>
      </c>
      <c r="Q4" s="25" t="s">
        <v>160</v>
      </c>
      <c r="R4" s="25" t="s">
        <v>199</v>
      </c>
      <c r="S4" s="26" t="str">
        <f>CONCATENATE("Premio Final (en ",C2,")")</f>
        <v>Premio Final (en Dólares)</v>
      </c>
      <c r="U4" s="12"/>
    </row>
    <row r="5" spans="1:21" x14ac:dyDescent="0.25">
      <c r="A5" s="8"/>
      <c r="B5" s="30" t="s">
        <v>8</v>
      </c>
      <c r="C5" s="20">
        <v>22</v>
      </c>
      <c r="D5" s="20">
        <v>33</v>
      </c>
      <c r="E5" s="27">
        <f t="shared" ref="E5:E9" si="0">C5*D5</f>
        <v>726</v>
      </c>
      <c r="F5" s="22" t="s">
        <v>163</v>
      </c>
      <c r="G5" s="20" t="s">
        <v>215</v>
      </c>
      <c r="H5" s="20" t="s">
        <v>210</v>
      </c>
      <c r="I5" s="22">
        <f>VLOOKUP(B5,Tabla1_1[],2)</f>
        <v>2</v>
      </c>
      <c r="J5" s="22">
        <f>VLOOKUP(G5,Tabla3!H$2:I$172,2)</f>
        <v>63</v>
      </c>
      <c r="K5" s="22">
        <f>(I5*1000)+(J5)</f>
        <v>2063</v>
      </c>
      <c r="L5" s="21">
        <f>VLOOKUP(K5,Tabla_Tasas!C$2:D$141,2)</f>
        <v>3.6</v>
      </c>
      <c r="M5" s="21">
        <f>E5*L5/100</f>
        <v>26.135999999999999</v>
      </c>
      <c r="N5" s="21">
        <f>VLOOKUP(H5,Tabla_Tasas!H$2:J$5,3)</f>
        <v>2</v>
      </c>
      <c r="O5" s="21">
        <f>E5*N5/100</f>
        <v>14.52</v>
      </c>
      <c r="P5" s="21">
        <f>M5+O5</f>
        <v>40.655999999999999</v>
      </c>
      <c r="Q5" s="21">
        <f>P5*1.1</f>
        <v>44.721600000000002</v>
      </c>
      <c r="R5" s="21">
        <f>IF(E5&gt;0,VLOOKUP($C$2,Tabla_Tasas!N$3:Q$5,4),0)</f>
        <v>4</v>
      </c>
      <c r="S5" s="33">
        <f>(Q5+R5)*1.221</f>
        <v>59.489073600000005</v>
      </c>
      <c r="U5" s="12"/>
    </row>
    <row r="6" spans="1:21" x14ac:dyDescent="0.25">
      <c r="A6" s="8"/>
      <c r="B6" s="31" t="s">
        <v>12</v>
      </c>
      <c r="C6" s="16">
        <v>22</v>
      </c>
      <c r="D6" s="16">
        <v>22</v>
      </c>
      <c r="E6" s="28">
        <f t="shared" si="0"/>
        <v>484</v>
      </c>
      <c r="F6" s="1" t="s">
        <v>13</v>
      </c>
      <c r="G6" s="16" t="s">
        <v>213</v>
      </c>
      <c r="H6" s="16" t="s">
        <v>189</v>
      </c>
      <c r="I6" s="1">
        <f>VLOOKUP(B6,Tabla1_1[],2)</f>
        <v>6</v>
      </c>
      <c r="J6" s="1">
        <f>VLOOKUP(G6,Tabla3!H$2:I$172,2)</f>
        <v>12</v>
      </c>
      <c r="K6" s="1">
        <f>(I6*1000)+(J6)</f>
        <v>6012</v>
      </c>
      <c r="L6" s="14">
        <f>VLOOKUP(K6,Tabla_Tasas!C$2:D$141,2)</f>
        <v>6.4</v>
      </c>
      <c r="M6" s="14">
        <f>E6*L6/100</f>
        <v>30.976000000000003</v>
      </c>
      <c r="N6" s="14">
        <f>VLOOKUP(H6,Tabla_Tasas!H$2:J$5,3)</f>
        <v>0</v>
      </c>
      <c r="O6" s="14">
        <f>E6*N6/100</f>
        <v>0</v>
      </c>
      <c r="P6" s="14">
        <f>M6+O6</f>
        <v>30.976000000000003</v>
      </c>
      <c r="Q6" s="14">
        <f>P6*1.1</f>
        <v>34.073600000000006</v>
      </c>
      <c r="R6" s="14">
        <f>IF(E6&gt;0,VLOOKUP($C$2,Tabla_Tasas!N$3:Q$5,4),0)</f>
        <v>4</v>
      </c>
      <c r="S6" s="34">
        <f t="shared" ref="S6:S7" si="1">(Q6+R6)*1.221</f>
        <v>46.487865600000013</v>
      </c>
      <c r="U6" s="12"/>
    </row>
    <row r="7" spans="1:21" x14ac:dyDescent="0.25">
      <c r="A7" s="8"/>
      <c r="B7" s="31" t="s">
        <v>7</v>
      </c>
      <c r="C7" s="16">
        <v>33</v>
      </c>
      <c r="D7" s="16">
        <v>33</v>
      </c>
      <c r="E7" s="28">
        <f t="shared" si="0"/>
        <v>1089</v>
      </c>
      <c r="F7" s="1" t="s">
        <v>1</v>
      </c>
      <c r="G7" s="16" t="s">
        <v>201</v>
      </c>
      <c r="H7" s="16" t="s">
        <v>208</v>
      </c>
      <c r="I7" s="1">
        <f>VLOOKUP(B7,Tabla1_1[],2)</f>
        <v>1</v>
      </c>
      <c r="J7" s="1">
        <f>VLOOKUP(G7,Tabla3!H$2:I$172,2)</f>
        <v>7</v>
      </c>
      <c r="K7" s="1">
        <f>(I7*1000)+(J7)</f>
        <v>1007</v>
      </c>
      <c r="L7" s="14">
        <f>VLOOKUP(K7,Tabla_Tasas!C$2:D$141,2)</f>
        <v>2.5</v>
      </c>
      <c r="M7" s="14">
        <f>E7*L7/100</f>
        <v>27.225000000000001</v>
      </c>
      <c r="N7" s="14">
        <f>VLOOKUP(H7,Tabla_Tasas!H$2:J$5,3)</f>
        <v>1.6</v>
      </c>
      <c r="O7" s="14">
        <f>E7*N7/100</f>
        <v>17.423999999999999</v>
      </c>
      <c r="P7" s="14">
        <f>M7+O7</f>
        <v>44.649000000000001</v>
      </c>
      <c r="Q7" s="14">
        <f>P7*1.1</f>
        <v>49.113900000000008</v>
      </c>
      <c r="R7" s="14">
        <f>IF(E7&gt;0,VLOOKUP($C$2,Tabla_Tasas!N$3:Q$5,4),0)</f>
        <v>4</v>
      </c>
      <c r="S7" s="34">
        <f t="shared" si="1"/>
        <v>64.852071900000013</v>
      </c>
      <c r="U7" s="12"/>
    </row>
    <row r="8" spans="1:21" x14ac:dyDescent="0.25">
      <c r="A8" s="8"/>
      <c r="B8" s="31" t="s">
        <v>8</v>
      </c>
      <c r="C8" s="16">
        <v>1</v>
      </c>
      <c r="D8" s="16">
        <v>100</v>
      </c>
      <c r="E8" s="28">
        <f t="shared" si="0"/>
        <v>100</v>
      </c>
      <c r="F8" s="1"/>
      <c r="G8" s="16" t="s">
        <v>214</v>
      </c>
      <c r="H8" s="16" t="s">
        <v>189</v>
      </c>
      <c r="I8" s="1">
        <f>VLOOKUP(B8,Tabla1_1[],2)</f>
        <v>2</v>
      </c>
      <c r="J8" s="1">
        <f>VLOOKUP(G8,Tabla3!H$2:I$172,2)</f>
        <v>2</v>
      </c>
      <c r="K8" s="1">
        <f t="shared" ref="K8:K9" si="2">(I8*1000)+(J8)</f>
        <v>2002</v>
      </c>
      <c r="L8" s="14">
        <f>VLOOKUP(K8,Tabla_Tasas!C$2:D$141,2)</f>
        <v>2.9</v>
      </c>
      <c r="M8" s="14">
        <f t="shared" ref="M8:M9" si="3">E8*L8/100</f>
        <v>2.9</v>
      </c>
      <c r="N8" s="14">
        <f>VLOOKUP(H8,Tabla_Tasas!H$2:J$5,3)</f>
        <v>0</v>
      </c>
      <c r="O8" s="14">
        <f t="shared" ref="O8:O9" si="4">E8*N8/100</f>
        <v>0</v>
      </c>
      <c r="P8" s="14">
        <f t="shared" ref="P8:P9" si="5">M8+O8</f>
        <v>2.9</v>
      </c>
      <c r="Q8" s="14">
        <f t="shared" ref="Q8:Q9" si="6">P8*1.1</f>
        <v>3.19</v>
      </c>
      <c r="R8" s="14">
        <f>IF(E8&gt;0,VLOOKUP($C$2,Tabla_Tasas!N$3:Q$5,4),0)</f>
        <v>4</v>
      </c>
      <c r="S8" s="34">
        <f t="shared" ref="S8:S9" si="7">(Q8+R8)*1.221</f>
        <v>8.7789900000000003</v>
      </c>
      <c r="U8" s="12"/>
    </row>
    <row r="9" spans="1:21" ht="15.75" thickBot="1" x14ac:dyDescent="0.3">
      <c r="A9" s="8"/>
      <c r="B9" s="32" t="s">
        <v>188</v>
      </c>
      <c r="C9" s="17">
        <v>1</v>
      </c>
      <c r="D9" s="17">
        <v>1</v>
      </c>
      <c r="E9" s="29">
        <f t="shared" si="0"/>
        <v>1</v>
      </c>
      <c r="F9" s="15"/>
      <c r="G9" s="17" t="s">
        <v>207</v>
      </c>
      <c r="H9" s="17" t="s">
        <v>202</v>
      </c>
      <c r="I9" s="15">
        <f>VLOOKUP(B9,Tabla1_1[],2)</f>
        <v>7</v>
      </c>
      <c r="J9" s="15">
        <f>VLOOKUP(G9,Tabla3!H$2:I$172,2)</f>
        <v>4</v>
      </c>
      <c r="K9" s="15">
        <f t="shared" si="2"/>
        <v>7004</v>
      </c>
      <c r="L9" s="23">
        <f>VLOOKUP(K9,Tabla_Tasas!C$2:D$141,2)</f>
        <v>4.88</v>
      </c>
      <c r="M9" s="23">
        <f t="shared" si="3"/>
        <v>4.8799999999999996E-2</v>
      </c>
      <c r="N9" s="23">
        <f>VLOOKUP(H9,Tabla_Tasas!H$2:J$5,3)</f>
        <v>1.6</v>
      </c>
      <c r="O9" s="23">
        <f t="shared" si="4"/>
        <v>1.6E-2</v>
      </c>
      <c r="P9" s="23">
        <f t="shared" si="5"/>
        <v>6.4799999999999996E-2</v>
      </c>
      <c r="Q9" s="23">
        <f t="shared" si="6"/>
        <v>7.1279999999999996E-2</v>
      </c>
      <c r="R9" s="23">
        <f>IF(E9&gt;0,VLOOKUP($C$2,Tabla_Tasas!N$3:Q$5,4),0)</f>
        <v>4</v>
      </c>
      <c r="S9" s="35">
        <f t="shared" si="7"/>
        <v>4.9710328800000001</v>
      </c>
      <c r="U9" s="12"/>
    </row>
    <row r="10" spans="1:21" x14ac:dyDescent="0.25">
      <c r="A10" s="8"/>
      <c r="B10" s="13" t="s">
        <v>206</v>
      </c>
      <c r="U10" s="12"/>
    </row>
    <row r="11" spans="1:21" x14ac:dyDescent="0.25">
      <c r="A11" s="8"/>
      <c r="B11" s="13" t="s">
        <v>203</v>
      </c>
      <c r="U11" s="12"/>
    </row>
    <row r="12" spans="1:21" x14ac:dyDescent="0.25">
      <c r="A12" s="8"/>
      <c r="B12" s="13" t="s">
        <v>212</v>
      </c>
      <c r="U12" s="12"/>
    </row>
    <row r="13" spans="1:21" ht="15.75" thickBot="1" x14ac:dyDescent="0.3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1"/>
    </row>
    <row r="17" spans="2:3" x14ac:dyDescent="0.25">
      <c r="B17" t="s">
        <v>0</v>
      </c>
      <c r="C17" t="s">
        <v>0</v>
      </c>
    </row>
  </sheetData>
  <sheetProtection algorithmName="SHA-512" hashValue="XM332YNIPg4ZkT2sqgfJht0YOVqWWR//WKORejR4cHRkx+OUrtde1/AeEzpFt7MpCpyMuysVzeis95ZR8tamqQ==" saltValue="EWGm5pRF2cW1sd+k4T5QyA==" spinCount="100000" sheet="1" objects="1" scenarios="1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9943F801-3BA8-47E7-9082-0B4932ECA4A1}">
          <x14:formula1>
            <xm:f>Tabla3!$H$2:$H$178</xm:f>
          </x14:formula1>
          <xm:sqref>G5</xm:sqref>
        </x14:dataValidation>
        <x14:dataValidation type="list" allowBlank="1" showInputMessage="1" showErrorMessage="1" xr:uid="{686FE39F-7437-4187-82F2-FCB332364028}">
          <x14:formula1>
            <xm:f>Tabla3!$F$2:$F$171</xm:f>
          </x14:formula1>
          <xm:sqref>F5</xm:sqref>
        </x14:dataValidation>
        <x14:dataValidation type="list" allowBlank="1" showInputMessage="1" showErrorMessage="1" xr:uid="{D9B1BD3A-A25F-4ECF-B007-26376E7297C0}">
          <x14:formula1>
            <xm:f>Tabla3!$F$2:$F$160</xm:f>
          </x14:formula1>
          <xm:sqref>F6:F9</xm:sqref>
        </x14:dataValidation>
        <x14:dataValidation type="list" allowBlank="1" showInputMessage="1" showErrorMessage="1" xr:uid="{69B61AA0-FE63-49D9-9475-DDC09C177592}">
          <x14:formula1>
            <xm:f>Tabla3!$H$2:$H$151</xm:f>
          </x14:formula1>
          <xm:sqref>G6:G9</xm:sqref>
        </x14:dataValidation>
        <x14:dataValidation type="list" allowBlank="1" showInputMessage="1" showErrorMessage="1" xr:uid="{E9A5B4CF-BDBE-424F-9CF6-18F32462C843}">
          <x14:formula1>
            <xm:f>Tabla1!$A$2:$A$8</xm:f>
          </x14:formula1>
          <xm:sqref>B5:B9</xm:sqref>
        </x14:dataValidation>
        <x14:dataValidation type="list" allowBlank="1" showInputMessage="1" showErrorMessage="1" xr:uid="{82512A8A-6620-454F-9513-1AF7498EE5BE}">
          <x14:formula1>
            <xm:f>Tabla_Tasas!$N$3:$N$5</xm:f>
          </x14:formula1>
          <xm:sqref>C2</xm:sqref>
        </x14:dataValidation>
        <x14:dataValidation type="list" allowBlank="1" showInputMessage="1" showErrorMessage="1" xr:uid="{4DAE8432-C40D-407A-826A-8D901BB42454}">
          <x14:formula1>
            <xm:f>Tabla_Tasas!$H$2:$H$5</xm:f>
          </x14:formula1>
          <xm:sqref>H10 H4</xm:sqref>
        </x14:dataValidation>
        <x14:dataValidation type="list" allowBlank="1" showInputMessage="1" showErrorMessage="1" xr:uid="{E88536F7-3C6C-40AF-A4C9-9ADA1E9B08F0}">
          <x14:formula1>
            <xm:f>Tabla_Tasas!$H$2:$H$7</xm:f>
          </x14:formula1>
          <xm:sqref>H5:H9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AF6DD8B-C459-4707-B448-C2A1714F69F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Tabla1</vt:lpstr>
      <vt:lpstr>Tabla3</vt:lpstr>
      <vt:lpstr>Tabla_Tasas</vt:lpstr>
      <vt:lpstr>Cotizador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Marcovecchio</dc:creator>
  <cp:lastModifiedBy>Pablo Marcovecchio</cp:lastModifiedBy>
  <cp:lastPrinted>2024-06-06T20:25:54Z</cp:lastPrinted>
  <dcterms:created xsi:type="dcterms:W3CDTF">2024-05-27T17:54:25Z</dcterms:created>
  <dcterms:modified xsi:type="dcterms:W3CDTF">2024-08-07T17:53:34Z</dcterms:modified>
</cp:coreProperties>
</file>